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4 Exhibitor Points" sheetId="1" r:id="rId1"/>
    <sheet name="2015 Variety Points" sheetId="2" r:id="rId2"/>
    <sheet name="2014 Variety Points" sheetId="3" r:id="rId3"/>
    <sheet name="Aust Yellowface 2014" sheetId="4" r:id="rId4"/>
    <sheet name="2013 Exhibitor Points" sheetId="5" r:id="rId5"/>
    <sheet name="2013 Variety Points" sheetId="6" r:id="rId6"/>
    <sheet name="Spangle AOSV 2013" sheetId="7" r:id="rId7"/>
    <sheet name="2012 Exhibitor Points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<sst xmlns="http://schemas.openxmlformats.org/spreadsheetml/2006/main" count="19199" uniqueCount="2485">
  <si>
    <t>1st Young Grey</t>
  </si>
  <si>
    <t>2nd Young Opaline AOSV</t>
  </si>
  <si>
    <t>BCV-07-5676</t>
  </si>
  <si>
    <t>Coltzan R</t>
  </si>
  <si>
    <t>RC6-09-005</t>
  </si>
  <si>
    <t>Coltzan R Total</t>
  </si>
  <si>
    <t xml:space="preserve">Best Intermediate Young Bird  </t>
  </si>
  <si>
    <t>Lemon B</t>
  </si>
  <si>
    <t>BL1-09-028</t>
  </si>
  <si>
    <t>Lemon B Total</t>
  </si>
  <si>
    <t>JG2-09-160</t>
  </si>
  <si>
    <t>GMC-09-002</t>
  </si>
  <si>
    <t>Tonkin N</t>
  </si>
  <si>
    <t>Tonkin N Total</t>
  </si>
  <si>
    <t>AB1-07-030</t>
  </si>
  <si>
    <t>Bride R</t>
  </si>
  <si>
    <t>BCV-08-1103</t>
  </si>
  <si>
    <t>Bride R Total</t>
  </si>
  <si>
    <t>AB6-08-018</t>
  </si>
  <si>
    <t>Carter R</t>
  </si>
  <si>
    <t>Cooke E</t>
  </si>
  <si>
    <t>EC1-10-002</t>
  </si>
  <si>
    <t>Cooke E Total</t>
  </si>
  <si>
    <t>JW11-09-033</t>
  </si>
  <si>
    <t>Richardson N</t>
  </si>
  <si>
    <t>Richardson N Total</t>
  </si>
  <si>
    <t>RC4-08-004</t>
  </si>
  <si>
    <t>Carter R Total</t>
  </si>
  <si>
    <t>KC7-07-111</t>
  </si>
  <si>
    <t>ED5-08-090</t>
  </si>
  <si>
    <t>ST1-08-124</t>
  </si>
  <si>
    <t>AH2-07-075</t>
  </si>
  <si>
    <t>AH2-07-012</t>
  </si>
  <si>
    <t>BH2-07-103</t>
  </si>
  <si>
    <t>IH1-08-122</t>
  </si>
  <si>
    <t>IH1-08-257</t>
  </si>
  <si>
    <t>IH1-08-099</t>
  </si>
  <si>
    <t>IH1-08-093</t>
  </si>
  <si>
    <t>IH1-08-222</t>
  </si>
  <si>
    <t>IH1-08-044</t>
  </si>
  <si>
    <t>JK3-08-061</t>
  </si>
  <si>
    <t>JK3-08-106</t>
  </si>
  <si>
    <t>JK3-08-109</t>
  </si>
  <si>
    <t>JK3-08-250</t>
  </si>
  <si>
    <t>JK3-08-234</t>
  </si>
  <si>
    <t>JK3-09-061</t>
  </si>
  <si>
    <t>BCV-07-047</t>
  </si>
  <si>
    <t>SM4-07-027</t>
  </si>
  <si>
    <t>GO2-08-172</t>
  </si>
  <si>
    <t>BCV-07-757</t>
  </si>
  <si>
    <t>KP1-08-114</t>
  </si>
  <si>
    <t>KP1-08-034</t>
  </si>
  <si>
    <t>LR1-04-018</t>
  </si>
  <si>
    <t>AR1-07-120</t>
  </si>
  <si>
    <t>2nd Adult Violet ASV</t>
  </si>
  <si>
    <t>1st Adult Violet ASV</t>
  </si>
  <si>
    <t>OZ1-05-080</t>
  </si>
  <si>
    <t>3rd Adult Violet ASV</t>
  </si>
  <si>
    <t>PT9-08-188</t>
  </si>
  <si>
    <t>PT9-08-101</t>
  </si>
  <si>
    <t>PT9-08-008</t>
  </si>
  <si>
    <t>PT6-07-182</t>
  </si>
  <si>
    <t>GT4-08-063</t>
  </si>
  <si>
    <t>MT1-08-013</t>
  </si>
  <si>
    <t>WH1-08-8550</t>
  </si>
  <si>
    <t>2nd Adult Yellowface</t>
  </si>
  <si>
    <t>2nd Adult Blue</t>
  </si>
  <si>
    <t>3rd Adult D/F Spangle</t>
  </si>
  <si>
    <t>1st Adult Lacewing</t>
  </si>
  <si>
    <t>1st Adult Opaline AOSV</t>
  </si>
  <si>
    <t>2nd Adult Dominant Pied</t>
  </si>
  <si>
    <t>3rd UBC Opaline AOSV</t>
  </si>
  <si>
    <t>1st UBC Crest</t>
  </si>
  <si>
    <t xml:space="preserve">Elliot J &amp; T </t>
  </si>
  <si>
    <t>Hunt B</t>
  </si>
  <si>
    <t>Hunt B Total</t>
  </si>
  <si>
    <t>Morris &amp; Bond</t>
  </si>
  <si>
    <t>Morris &amp; Bond Total</t>
  </si>
  <si>
    <t>2nd UBC Opaline AOSV</t>
  </si>
  <si>
    <t>3rd UBC Crest</t>
  </si>
  <si>
    <t xml:space="preserve">Wilson Ron </t>
  </si>
  <si>
    <t>3rd Adult Blue</t>
  </si>
  <si>
    <t>BCV-09-4266</t>
  </si>
  <si>
    <t>2nd Adult Grey Wing</t>
  </si>
  <si>
    <t>3rd Adult Grey Wing</t>
  </si>
  <si>
    <t>1st Adult Recessive Pied</t>
  </si>
  <si>
    <t>3rd Adult Grey</t>
  </si>
  <si>
    <t>2nd Adult Crest</t>
  </si>
  <si>
    <t>2nd Adult Hens</t>
  </si>
  <si>
    <t>1st Adult Clear Wing</t>
  </si>
  <si>
    <t>3rd Adult Grey Green</t>
  </si>
  <si>
    <t>Broughton D</t>
  </si>
  <si>
    <t>Broughton D Total</t>
  </si>
  <si>
    <t>Mow S</t>
  </si>
  <si>
    <t>Mow S Total</t>
  </si>
  <si>
    <t>3rd UBC Lacewing</t>
  </si>
  <si>
    <t>De Rango &amp; Skoric</t>
  </si>
  <si>
    <t>3rd UBC Green</t>
  </si>
  <si>
    <t>De Rango &amp; Skoric Total</t>
  </si>
  <si>
    <t>1st UBC Recessive Pied</t>
  </si>
  <si>
    <t>2nd UBC Opaline</t>
  </si>
  <si>
    <t>2nd UBC Fallow</t>
  </si>
  <si>
    <t>2nd UBC Recessive Pied</t>
  </si>
  <si>
    <t>Rodney S</t>
  </si>
  <si>
    <t>Rodney S Total</t>
  </si>
  <si>
    <t>Tonkin G</t>
  </si>
  <si>
    <t>Tonkin G Total</t>
  </si>
  <si>
    <t>Reynolds B</t>
  </si>
  <si>
    <t>Reynolds B Total</t>
  </si>
  <si>
    <t>Total</t>
  </si>
  <si>
    <t xml:space="preserve">Geelong UBC </t>
  </si>
  <si>
    <t>Ballarat UBC</t>
  </si>
  <si>
    <t xml:space="preserve">Eastern Districts Young and UBC </t>
  </si>
  <si>
    <t>BH1-06-012</t>
  </si>
  <si>
    <t>Border Districts</t>
  </si>
  <si>
    <t>Chasemore H</t>
  </si>
  <si>
    <t>Hunter I</t>
  </si>
  <si>
    <t>Nelson R</t>
  </si>
  <si>
    <t>Bader &amp; Turnbull</t>
  </si>
  <si>
    <t>Bader &amp; Turnbull Total</t>
  </si>
  <si>
    <t>DB4-09-022</t>
  </si>
  <si>
    <t>IH1-09-068</t>
  </si>
  <si>
    <t>MS6-09-071</t>
  </si>
  <si>
    <t>GO2-09-035</t>
  </si>
  <si>
    <t>AR1-09-006</t>
  </si>
  <si>
    <t>AR1-09-028</t>
  </si>
  <si>
    <t>JG2-09-075</t>
  </si>
  <si>
    <t>3rd UBC Violet ASV</t>
  </si>
  <si>
    <t>BS1-09-083</t>
  </si>
  <si>
    <t>BS1-09-071</t>
  </si>
  <si>
    <t>BS1-09-115</t>
  </si>
  <si>
    <t>OZ1-09-011</t>
  </si>
  <si>
    <t>BCV-09-5003</t>
  </si>
  <si>
    <t>PT9-09-148</t>
  </si>
  <si>
    <t>GT4-09-126</t>
  </si>
  <si>
    <t>BCV-09-4820</t>
  </si>
  <si>
    <t>Hunter I Total</t>
  </si>
  <si>
    <t>Chasemore H Total</t>
  </si>
  <si>
    <t>Hall M</t>
  </si>
  <si>
    <t>Hall M Total</t>
  </si>
  <si>
    <t>Nelson R Total</t>
  </si>
  <si>
    <t>Sedgman &amp; Raphael</t>
  </si>
  <si>
    <t>Sedgman &amp; Raphael Total</t>
  </si>
  <si>
    <t>1st UBC Fallow</t>
  </si>
  <si>
    <t>IH1-07-093</t>
  </si>
  <si>
    <t>2nd UBC Lutino</t>
  </si>
  <si>
    <t>3rd UBC Spangle</t>
  </si>
  <si>
    <t>1st UBC Lutino</t>
  </si>
  <si>
    <t>Turner M</t>
  </si>
  <si>
    <t>Turner M Total</t>
  </si>
  <si>
    <t>RW13-07-061</t>
  </si>
  <si>
    <t>Thompson S</t>
  </si>
  <si>
    <t>Thompson S Total</t>
  </si>
  <si>
    <t>Cookson &amp; Avery</t>
  </si>
  <si>
    <t>Cookson &amp; Avery Total</t>
  </si>
  <si>
    <t>Watson R</t>
  </si>
  <si>
    <t>Watson R Total</t>
  </si>
  <si>
    <t>Bates D</t>
  </si>
  <si>
    <t>Bates D Total</t>
  </si>
  <si>
    <t>Stockton K</t>
  </si>
  <si>
    <t>Stockton K Total</t>
  </si>
  <si>
    <t>Bach P</t>
  </si>
  <si>
    <t>Bach P Total</t>
  </si>
  <si>
    <t>1st Adult Blue</t>
  </si>
  <si>
    <t>AB1-06-057</t>
  </si>
  <si>
    <t>2nd Adult Cinnamon</t>
  </si>
  <si>
    <t>1st Adult Crest</t>
  </si>
  <si>
    <t>Grech S &amp; T</t>
  </si>
  <si>
    <t>1st Adult Lutino</t>
  </si>
  <si>
    <t>2nd Adult A.O.S.V.</t>
  </si>
  <si>
    <t>Grech S &amp; T Total</t>
  </si>
  <si>
    <t>2nd Adult Black Eye</t>
  </si>
  <si>
    <t>1st Adult Clearbody</t>
  </si>
  <si>
    <t>3rd Adult Opaline AOSV</t>
  </si>
  <si>
    <t>3rd Adult Green</t>
  </si>
  <si>
    <t>3rd Adult Cinnamon</t>
  </si>
  <si>
    <t>Orlandi J</t>
  </si>
  <si>
    <t>Orlandi J Total</t>
  </si>
  <si>
    <t>Pullen K</t>
  </si>
  <si>
    <t>Pullen K Total</t>
  </si>
  <si>
    <t>Randall M</t>
  </si>
  <si>
    <t>1st Adult A.O.S.V.</t>
  </si>
  <si>
    <t>Randall M Total</t>
  </si>
  <si>
    <t>2nd Adult Opaline AOSV</t>
  </si>
  <si>
    <t>2nd Adult Lutino</t>
  </si>
  <si>
    <t>3rd Adult Clear Wing</t>
  </si>
  <si>
    <t xml:space="preserve">Smith D &amp; R </t>
  </si>
  <si>
    <t>Smith D &amp; R  Total</t>
  </si>
  <si>
    <t>Martin B</t>
  </si>
  <si>
    <t>Martin B Total</t>
  </si>
  <si>
    <t>Paoli M</t>
  </si>
  <si>
    <t>Paoli M Total</t>
  </si>
  <si>
    <t>McNamara J</t>
  </si>
  <si>
    <t>McNamara J Total</t>
  </si>
  <si>
    <t>Rudge M</t>
  </si>
  <si>
    <t>MR7-07-001</t>
  </si>
  <si>
    <t>Rudge M Total</t>
  </si>
  <si>
    <t>KP1-07-014</t>
  </si>
  <si>
    <t>JG2-07-276</t>
  </si>
  <si>
    <t>Tirant P</t>
  </si>
  <si>
    <t>Tirant P Total</t>
  </si>
  <si>
    <t>MTH</t>
  </si>
  <si>
    <t>Salnitro P Total</t>
  </si>
  <si>
    <t>3rd UBC Grey Wing</t>
  </si>
  <si>
    <t>Wright J</t>
  </si>
  <si>
    <t>Wright J Total</t>
  </si>
  <si>
    <t>1st UBC Opaline AOSV</t>
  </si>
  <si>
    <t>AB1-08-074</t>
  </si>
  <si>
    <t xml:space="preserve">Bennett W &amp; D </t>
  </si>
  <si>
    <t>Bennett W &amp; D  Total</t>
  </si>
  <si>
    <t>AB2-08-018</t>
  </si>
  <si>
    <t>Collins N</t>
  </si>
  <si>
    <t>Collins N Total</t>
  </si>
  <si>
    <t>ED5-08-047</t>
  </si>
  <si>
    <t xml:space="preserve">Grech S &amp; T </t>
  </si>
  <si>
    <t>Mayor M</t>
  </si>
  <si>
    <t>Mayor M Total</t>
  </si>
  <si>
    <t>3rd UBC Dominant Pied</t>
  </si>
  <si>
    <t>Murray &amp; Spink</t>
  </si>
  <si>
    <t>Murray &amp; Spink Total</t>
  </si>
  <si>
    <t>Neale J D &amp; C</t>
  </si>
  <si>
    <t>Neale J D &amp; C Total</t>
  </si>
  <si>
    <t>Colac UBC</t>
  </si>
  <si>
    <t>IH1-08-130</t>
  </si>
  <si>
    <t>Ennis J</t>
  </si>
  <si>
    <t>Ennis J Total</t>
  </si>
  <si>
    <t>Haddick O</t>
  </si>
  <si>
    <t>Haddick O Total</t>
  </si>
  <si>
    <t>Thurn P</t>
  </si>
  <si>
    <t>Thurn P Total</t>
  </si>
  <si>
    <t>GT4-09-006</t>
  </si>
  <si>
    <t>2nd Young Hens</t>
  </si>
  <si>
    <t>2nd UBC Crest</t>
  </si>
  <si>
    <t>3rd Young Cinnamon</t>
  </si>
  <si>
    <t>3rd Young Dominant Pied</t>
  </si>
  <si>
    <t>2nd Young Grey Wing</t>
  </si>
  <si>
    <t>1st Young Crest</t>
  </si>
  <si>
    <t>3rd Young Crest</t>
  </si>
  <si>
    <t>3rd Adult Fallow</t>
  </si>
  <si>
    <t>1st Adult Dominant Pied</t>
  </si>
  <si>
    <t>3rd Young Hens</t>
  </si>
  <si>
    <t>1st Young Grey Wing</t>
  </si>
  <si>
    <t>1st Young Recessive Pied</t>
  </si>
  <si>
    <t>3rd Young Green</t>
  </si>
  <si>
    <t>3rd Young Grey Wing</t>
  </si>
  <si>
    <t>Caulfield Family</t>
  </si>
  <si>
    <t>2nd Adult Grey Green</t>
  </si>
  <si>
    <t>2nd Adult Spangle</t>
  </si>
  <si>
    <t>Caulfield Family Total</t>
  </si>
  <si>
    <t>3rd Young Grey</t>
  </si>
  <si>
    <t>Salnitro P</t>
  </si>
  <si>
    <t>1st Young Dominant Pied</t>
  </si>
  <si>
    <t>1st Young Yellowface</t>
  </si>
  <si>
    <t>2nd Young Crest</t>
  </si>
  <si>
    <t>3rd UBC Opaline</t>
  </si>
  <si>
    <t>1st Young Fallow</t>
  </si>
  <si>
    <t>1st Adult Fallow</t>
  </si>
  <si>
    <t>Howard R</t>
  </si>
  <si>
    <t>Howard R Total</t>
  </si>
  <si>
    <t>Kruisselbrink J</t>
  </si>
  <si>
    <t>JK3-07-099</t>
  </si>
  <si>
    <t>Kruisselbrink J Total</t>
  </si>
  <si>
    <t>Leong J</t>
  </si>
  <si>
    <t>2nd Adult D/F Spangle</t>
  </si>
  <si>
    <t>Leong J Total</t>
  </si>
  <si>
    <t>2nd Young Cinnamon</t>
  </si>
  <si>
    <t>1st Young Blue</t>
  </si>
  <si>
    <t>1st Young Hens</t>
  </si>
  <si>
    <t>1st Young Albino</t>
  </si>
  <si>
    <t>3rd Young Yellowface</t>
  </si>
  <si>
    <t>Owens B</t>
  </si>
  <si>
    <t>Owens B Total</t>
  </si>
  <si>
    <t>2nd Young D/F Spangle</t>
  </si>
  <si>
    <t>2nd Young Clear Wing</t>
  </si>
  <si>
    <t>3rd Young Albino</t>
  </si>
  <si>
    <t>2nd Young Clearbody</t>
  </si>
  <si>
    <t>1st Young Clearbody</t>
  </si>
  <si>
    <t>2nd Young Yellowface</t>
  </si>
  <si>
    <t>1st Young Opaline</t>
  </si>
  <si>
    <t>3rd Young Blue</t>
  </si>
  <si>
    <t>3rd Young Black Eye</t>
  </si>
  <si>
    <t>3rd Young Opaline AOSV</t>
  </si>
  <si>
    <t>3rd Young Clearbody</t>
  </si>
  <si>
    <t>2nd Young Blue</t>
  </si>
  <si>
    <t>2nd Young Black Eye</t>
  </si>
  <si>
    <t>1st Young Green</t>
  </si>
  <si>
    <t>1st Young Grey Green</t>
  </si>
  <si>
    <t>1st Young Black Eye</t>
  </si>
  <si>
    <t>1st Young Clear Wing</t>
  </si>
  <si>
    <t>1st Young Opaline AOSV</t>
  </si>
  <si>
    <t>2nd Young Albino</t>
  </si>
  <si>
    <t>3rd Young Grey Green</t>
  </si>
  <si>
    <t>2nd Adult Fallow</t>
  </si>
  <si>
    <t>2nd Young Lutino</t>
  </si>
  <si>
    <t>1st Young Spangle</t>
  </si>
  <si>
    <t>3rd Young Lacewing</t>
  </si>
  <si>
    <t>1st Young Lacewing</t>
  </si>
  <si>
    <t>3rd Young Fallow</t>
  </si>
  <si>
    <t xml:space="preserve">Geelong </t>
  </si>
  <si>
    <t>OZ1-08-006</t>
  </si>
  <si>
    <t>N.B. 60 points are required at the end of this year to remain in or to be promoted to Champion Status</t>
  </si>
  <si>
    <t>Farren K</t>
  </si>
  <si>
    <t>Farren K Total</t>
  </si>
  <si>
    <t>AB1-07-014</t>
  </si>
  <si>
    <t xml:space="preserve">Benbow T &amp; M </t>
  </si>
  <si>
    <t>Benbow T &amp; M  Total</t>
  </si>
  <si>
    <t>AR1-08-060</t>
  </si>
  <si>
    <t>JK3-06-136</t>
  </si>
  <si>
    <t>Mc Innes P</t>
  </si>
  <si>
    <t>Mc Innes P Total</t>
  </si>
  <si>
    <t>McCalman K</t>
  </si>
  <si>
    <t>McCalman K Total</t>
  </si>
  <si>
    <t>AR1-07-017</t>
  </si>
  <si>
    <t>RW13-07-037</t>
  </si>
  <si>
    <t>Fitzgibbon N</t>
  </si>
  <si>
    <t>Colac</t>
  </si>
  <si>
    <t>Fitzgibbon N Total</t>
  </si>
  <si>
    <t xml:space="preserve">Colac </t>
  </si>
  <si>
    <t>Chandler G&amp;M</t>
  </si>
  <si>
    <t>Chandler G&amp;M Total</t>
  </si>
  <si>
    <t>Goldsmith M</t>
  </si>
  <si>
    <t>Goldsmith M Total</t>
  </si>
  <si>
    <t>Bird A &amp; T  Total</t>
  </si>
  <si>
    <t>JK3-08-081</t>
  </si>
  <si>
    <t>Bridgeman KM &amp; M  Total</t>
  </si>
  <si>
    <t>Young Shield</t>
  </si>
  <si>
    <t>AB1-08-016</t>
  </si>
  <si>
    <t>B3-08-015</t>
  </si>
  <si>
    <t>1st Young Cinnamon</t>
  </si>
  <si>
    <t>Mamic I</t>
  </si>
  <si>
    <t>Mamic I Total</t>
  </si>
  <si>
    <t>3rd Young D/F Spangle</t>
  </si>
  <si>
    <t>3rd Young Opaline</t>
  </si>
  <si>
    <t>2nd Young Grey</t>
  </si>
  <si>
    <t>JG2-08-012</t>
  </si>
  <si>
    <t>3rd Young Clear Wing</t>
  </si>
  <si>
    <t>2nd Young Fallow</t>
  </si>
  <si>
    <t>2nd Young Dominant Pied</t>
  </si>
  <si>
    <t>2nd Young Recessive Pied</t>
  </si>
  <si>
    <t>RW13-08-029</t>
  </si>
  <si>
    <t>2nd Young Lacewing</t>
  </si>
  <si>
    <t>McPhee C</t>
  </si>
  <si>
    <t>McPhee C Total</t>
  </si>
  <si>
    <t>Alsop K</t>
  </si>
  <si>
    <t>Alsop K Total</t>
  </si>
  <si>
    <t>Way J</t>
  </si>
  <si>
    <t>Way J Total</t>
  </si>
  <si>
    <t>Rowe A Total</t>
  </si>
  <si>
    <t>Rowe G</t>
  </si>
  <si>
    <t>Rowe G Total</t>
  </si>
  <si>
    <t>Rowe Bros</t>
  </si>
  <si>
    <t>Rowe Bros Total</t>
  </si>
  <si>
    <t>Stephens R</t>
  </si>
  <si>
    <t>Stephens R Total</t>
  </si>
  <si>
    <t>Traynor J</t>
  </si>
  <si>
    <t>Traynor J Total</t>
  </si>
  <si>
    <t>YEAR</t>
  </si>
  <si>
    <t>STATUS</t>
  </si>
  <si>
    <t>EXHIBITOR</t>
  </si>
  <si>
    <t>SHOW</t>
  </si>
  <si>
    <t>DATE</t>
  </si>
  <si>
    <t>POINTS</t>
  </si>
  <si>
    <t>Open</t>
  </si>
  <si>
    <t>Champion</t>
  </si>
  <si>
    <t>Best Champion Young Bird</t>
  </si>
  <si>
    <t>National</t>
  </si>
  <si>
    <t>Young Bird Shield</t>
  </si>
  <si>
    <t>BJC-10-001</t>
  </si>
  <si>
    <t>NF2-08-044</t>
  </si>
  <si>
    <t>JDC-10-064</t>
  </si>
  <si>
    <t>Tilley F</t>
  </si>
  <si>
    <t>Tilley F Total</t>
  </si>
  <si>
    <t>2nd UBC Spangle</t>
  </si>
  <si>
    <t>Gippsland</t>
  </si>
  <si>
    <t>3rd UBC Recessive Pied</t>
  </si>
  <si>
    <t>Bendigo</t>
  </si>
  <si>
    <t>Best Open Young Bird</t>
  </si>
  <si>
    <t>2nd UBC Clearbody</t>
  </si>
  <si>
    <t>Dandenong</t>
  </si>
  <si>
    <t>Diploma</t>
  </si>
  <si>
    <t>Blizzard R</t>
  </si>
  <si>
    <t>3rd Adult Albino</t>
  </si>
  <si>
    <t>Blizzard R Total</t>
  </si>
  <si>
    <t>Borg &amp; Skivington</t>
  </si>
  <si>
    <t>Borg &amp; Skivington Total</t>
  </si>
  <si>
    <t>3rd Adult Recessive Pied</t>
  </si>
  <si>
    <t>Geelong</t>
  </si>
  <si>
    <t>Best Open Adult Bird</t>
  </si>
  <si>
    <t>Border District</t>
  </si>
  <si>
    <t>Ballarat</t>
  </si>
  <si>
    <t>Melton</t>
  </si>
  <si>
    <t>Beginner</t>
  </si>
  <si>
    <t>Best Beginner Young Bird</t>
  </si>
  <si>
    <t>Western Suburbs</t>
  </si>
  <si>
    <t>Riverina</t>
  </si>
  <si>
    <t>Eastern Districts</t>
  </si>
  <si>
    <t>Best Adult in Show</t>
  </si>
  <si>
    <t>United</t>
  </si>
  <si>
    <t>3rd UBC Fallow</t>
  </si>
  <si>
    <t>Horsham</t>
  </si>
  <si>
    <t>Glenroy</t>
  </si>
  <si>
    <t>3rd UBC Lutino</t>
  </si>
  <si>
    <t>3rd UBC Clearbody</t>
  </si>
  <si>
    <t>3rd UBC Yellowface</t>
  </si>
  <si>
    <t>2nd UBC Albino</t>
  </si>
  <si>
    <t>Best Champion Adult Bird</t>
  </si>
  <si>
    <t>2nd UBC Grey</t>
  </si>
  <si>
    <t>Sheppard &amp; Flanagan</t>
  </si>
  <si>
    <t>3rd UBC Grey Green</t>
  </si>
  <si>
    <t>2nd UBC Blue</t>
  </si>
  <si>
    <t>3rd UBC Blue</t>
  </si>
  <si>
    <t>2nd UBC Dominant Pied</t>
  </si>
  <si>
    <t>Sheppard &amp; Flanagan Total</t>
  </si>
  <si>
    <t>2nd Adult Albino</t>
  </si>
  <si>
    <t>Tevelein Family</t>
  </si>
  <si>
    <t>Tevelein Family Total</t>
  </si>
  <si>
    <t>UBC Shield</t>
  </si>
  <si>
    <t>Wilson &amp; Hoadley</t>
  </si>
  <si>
    <t>Wilson &amp; Hoadley Total</t>
  </si>
  <si>
    <t>Grand Total</t>
  </si>
  <si>
    <t>Wood &amp; Drew</t>
  </si>
  <si>
    <t>Wood &amp; Drew Total</t>
  </si>
  <si>
    <t>Adult Shield</t>
  </si>
  <si>
    <t>3rd Adult Lutino</t>
  </si>
  <si>
    <t>3rd Adult Hens</t>
  </si>
  <si>
    <t>1st Adult Hens</t>
  </si>
  <si>
    <t>1st Adult Albino</t>
  </si>
  <si>
    <t>RING NO</t>
  </si>
  <si>
    <t>Inter</t>
  </si>
  <si>
    <t>Baxter A</t>
  </si>
  <si>
    <t>Baxter A Total</t>
  </si>
  <si>
    <t>3rd UBC Grey</t>
  </si>
  <si>
    <t>2nd UBC Lacewing</t>
  </si>
  <si>
    <t>Mt Gambier</t>
  </si>
  <si>
    <t>Flanagan J</t>
  </si>
  <si>
    <t>Flanagan J Total</t>
  </si>
  <si>
    <t>Hiskins B</t>
  </si>
  <si>
    <t>Hiskins B Total</t>
  </si>
  <si>
    <t>MtGambier</t>
  </si>
  <si>
    <t>Rowe A</t>
  </si>
  <si>
    <t>Kyabram</t>
  </si>
  <si>
    <t>1st UBC Grey</t>
  </si>
  <si>
    <t>1st UBC Grey Wing</t>
  </si>
  <si>
    <t>1st UBC Blue</t>
  </si>
  <si>
    <t>1st UBC Opaline</t>
  </si>
  <si>
    <t>3rd UBC Albino</t>
  </si>
  <si>
    <t>1st UBC Black Eye</t>
  </si>
  <si>
    <t>3rd UBC Black Eye</t>
  </si>
  <si>
    <t>2nd UBC D/F Spangle</t>
  </si>
  <si>
    <t>1st UBC Grey Green</t>
  </si>
  <si>
    <t>3rd UBC Cinnamon</t>
  </si>
  <si>
    <t>1st UBC Clearbody</t>
  </si>
  <si>
    <t>1st UBC Green</t>
  </si>
  <si>
    <t>2nd UBC Grey Green</t>
  </si>
  <si>
    <t>1st UBC Lacewing</t>
  </si>
  <si>
    <t>1st UBC Spangle</t>
  </si>
  <si>
    <t>2nd UBC Black Eye</t>
  </si>
  <si>
    <t>2nd UBC Cinnamon</t>
  </si>
  <si>
    <t>1st UBC Dominant Pied</t>
  </si>
  <si>
    <t>Best Champion UBC</t>
  </si>
  <si>
    <t>Best UBC in Show</t>
  </si>
  <si>
    <t>Best Beginner UBC</t>
  </si>
  <si>
    <t>Best Open UBC</t>
  </si>
  <si>
    <t>Best Intermediate UBC</t>
  </si>
  <si>
    <t>Best Intermediate Adult Bird</t>
  </si>
  <si>
    <t>Hall G</t>
  </si>
  <si>
    <t>Hall G Total</t>
  </si>
  <si>
    <t>Brown A</t>
  </si>
  <si>
    <t>Brown A Total</t>
  </si>
  <si>
    <t xml:space="preserve">Bird A &amp; T </t>
  </si>
  <si>
    <t>Geelong UBC Show</t>
  </si>
  <si>
    <t>2nd UBC Grey Wing</t>
  </si>
  <si>
    <t xml:space="preserve">Bridgeman KM &amp; M </t>
  </si>
  <si>
    <t>1st UBC Cinnamon</t>
  </si>
  <si>
    <t>O'Connell G</t>
  </si>
  <si>
    <t>1st UBC D/F Spangle</t>
  </si>
  <si>
    <t>O'Connell G Total</t>
  </si>
  <si>
    <t>1st UBC Albino</t>
  </si>
  <si>
    <t>1st UBC Clear Wing</t>
  </si>
  <si>
    <t>2nd UBC Clear Wing</t>
  </si>
  <si>
    <t>3rd UBC Clear Wing</t>
  </si>
  <si>
    <t>3rd UBC D/F Spangle</t>
  </si>
  <si>
    <t>Charlton &amp; Melbourne</t>
  </si>
  <si>
    <t>Charlton &amp; Melbourne Total</t>
  </si>
  <si>
    <t>Wilson Ron</t>
  </si>
  <si>
    <t>Wilson Ron Total</t>
  </si>
  <si>
    <t>Best Intermediate Young Bird</t>
  </si>
  <si>
    <t>3rd Adult Opaline</t>
  </si>
  <si>
    <t>1st Adult Green</t>
  </si>
  <si>
    <t>1st Adult Grey Wing</t>
  </si>
  <si>
    <t>3rd Adult Spangle</t>
  </si>
  <si>
    <t>1st Adult Cinnamon</t>
  </si>
  <si>
    <t>3rd Adult Black Eye</t>
  </si>
  <si>
    <t>2nd Adult Recessive Pied</t>
  </si>
  <si>
    <t>3rd Adult Crest</t>
  </si>
  <si>
    <t>3rd Adult Dominant Pied</t>
  </si>
  <si>
    <t>3rd Adult Clearbody</t>
  </si>
  <si>
    <t>3rd Adult Lacewing</t>
  </si>
  <si>
    <t>2nd Adult Grey</t>
  </si>
  <si>
    <t>2nd Adult Opaline</t>
  </si>
  <si>
    <t>1st Adult Grey Green</t>
  </si>
  <si>
    <t>1st Adult Opaline</t>
  </si>
  <si>
    <t>2nd Adult Clearbody</t>
  </si>
  <si>
    <t>1st Adult Yellowface</t>
  </si>
  <si>
    <t>1st Adult D/F Spangle</t>
  </si>
  <si>
    <t>3rd Adult Yellowface</t>
  </si>
  <si>
    <t>2nd Adult Green</t>
  </si>
  <si>
    <t>2nd Adult Clear Wing</t>
  </si>
  <si>
    <t>2nd Adult Lacewing</t>
  </si>
  <si>
    <t>JM2-10-015</t>
  </si>
  <si>
    <t>BS1-09-279</t>
  </si>
  <si>
    <t>WB1-10-122</t>
  </si>
  <si>
    <t>NF2-09-012</t>
  </si>
  <si>
    <t>Gordon L &amp; C</t>
  </si>
  <si>
    <t>Gordon L &amp; C Total</t>
  </si>
  <si>
    <t>IH1-19-069</t>
  </si>
  <si>
    <t>Anderson R</t>
  </si>
  <si>
    <t>Anderson R Total</t>
  </si>
  <si>
    <t>JE3-08-062</t>
  </si>
  <si>
    <t>2nd Young Opaline</t>
  </si>
  <si>
    <t>3rd Young Recessive Pied</t>
  </si>
  <si>
    <t xml:space="preserve">Howes A &amp; J </t>
  </si>
  <si>
    <t>2nd UBC Green</t>
  </si>
  <si>
    <t>2nd Young Green</t>
  </si>
  <si>
    <t>1st Young Lutino</t>
  </si>
  <si>
    <t>3rd Young Lutino</t>
  </si>
  <si>
    <t>3rd Young Spangle</t>
  </si>
  <si>
    <t>Lugg R</t>
  </si>
  <si>
    <t>Lugg R Total</t>
  </si>
  <si>
    <t>2nd Young Grey Green</t>
  </si>
  <si>
    <t>Meney &amp; Muller</t>
  </si>
  <si>
    <t>1st Adult Grey</t>
  </si>
  <si>
    <t>Meney &amp; Muller Total</t>
  </si>
  <si>
    <t>Richardson L</t>
  </si>
  <si>
    <t>1st Young D/F Spangle</t>
  </si>
  <si>
    <t>LR1-09-091</t>
  </si>
  <si>
    <t>Richardson L Total</t>
  </si>
  <si>
    <t>1st Adult Black Eye</t>
  </si>
  <si>
    <t>CM8-09-096</t>
  </si>
  <si>
    <t>Naylor K</t>
  </si>
  <si>
    <t>KN1-10-015</t>
  </si>
  <si>
    <t>Naylor K Total</t>
  </si>
  <si>
    <t>GT4-09-169</t>
  </si>
  <si>
    <t>WH1-09-9147</t>
  </si>
  <si>
    <t>RA4-08-813</t>
  </si>
  <si>
    <t>JT6-08-052</t>
  </si>
  <si>
    <t>BCV-08-5780</t>
  </si>
  <si>
    <t>BCV-09-4162</t>
  </si>
  <si>
    <t>MA2-09-055</t>
  </si>
  <si>
    <t>BH2-09-042</t>
  </si>
  <si>
    <t>Randle A&amp;G</t>
  </si>
  <si>
    <t>AR2-09-2032</t>
  </si>
  <si>
    <t>Randle A&amp;G Total</t>
  </si>
  <si>
    <t xml:space="preserve">Appleton T &amp; S </t>
  </si>
  <si>
    <t>TA2-09-056</t>
  </si>
  <si>
    <t>Appleton T &amp; S  Total</t>
  </si>
  <si>
    <t>PB10-09-023</t>
  </si>
  <si>
    <t>1st Young Violet ASV</t>
  </si>
  <si>
    <t>AB1-09-130</t>
  </si>
  <si>
    <t>AB1-09-129</t>
  </si>
  <si>
    <t>AB2-09-033</t>
  </si>
  <si>
    <t>BCV-09-2869</t>
  </si>
  <si>
    <t>NC1-09-008</t>
  </si>
  <si>
    <t>Cox S</t>
  </si>
  <si>
    <t>BCV-09-5868</t>
  </si>
  <si>
    <t>2nd Young Violet ASV</t>
  </si>
  <si>
    <t>Cox S Total</t>
  </si>
  <si>
    <t>ED5-09-012</t>
  </si>
  <si>
    <t>Downey L</t>
  </si>
  <si>
    <t>Downey L Total</t>
  </si>
  <si>
    <t xml:space="preserve">Gordon L &amp; C </t>
  </si>
  <si>
    <t>AH2-09-063</t>
  </si>
  <si>
    <t>BH2-09-037</t>
  </si>
  <si>
    <t>BH2-09-010</t>
  </si>
  <si>
    <t>BH2-09-023</t>
  </si>
  <si>
    <t>BCV-09-6373</t>
  </si>
  <si>
    <t>BCV-09-6386</t>
  </si>
  <si>
    <t>IH1-09-073</t>
  </si>
  <si>
    <t>3rd Young Violet ASV</t>
  </si>
  <si>
    <t>MB8-09-023</t>
  </si>
  <si>
    <t>LR1-09-019</t>
  </si>
  <si>
    <t>AR1-09-046</t>
  </si>
  <si>
    <t>AR1-09-005</t>
  </si>
  <si>
    <t>JG2-09-056</t>
  </si>
  <si>
    <t>BS1-09-268</t>
  </si>
  <si>
    <t>BS1-09-280</t>
  </si>
  <si>
    <t>BS1-09-168</t>
  </si>
  <si>
    <t>CF1-09-020</t>
  </si>
  <si>
    <t>BS1-09-070</t>
  </si>
  <si>
    <t>BS1-09-292</t>
  </si>
  <si>
    <t>BS1-09-147</t>
  </si>
  <si>
    <t>BS1-09-193</t>
  </si>
  <si>
    <t>BS1-09-275</t>
  </si>
  <si>
    <t>OZ1-09-043</t>
  </si>
  <si>
    <t>BCV-09-5052</t>
  </si>
  <si>
    <t>PT9-09-083</t>
  </si>
  <si>
    <t>BCV-09-1590</t>
  </si>
  <si>
    <t>GT4-09-178</t>
  </si>
  <si>
    <t>LD1-09-075</t>
  </si>
  <si>
    <t>WH1-09-925</t>
  </si>
  <si>
    <t>MS6-09-027</t>
  </si>
  <si>
    <t>JE3-10-053</t>
  </si>
  <si>
    <t>WH1-09-9417</t>
  </si>
  <si>
    <t>BCV-09-6308</t>
  </si>
  <si>
    <t>LR1-09-050</t>
  </si>
  <si>
    <t>WH1-08-8514</t>
  </si>
  <si>
    <t>JE3-08-154</t>
  </si>
  <si>
    <t>BCV-09-1575</t>
  </si>
  <si>
    <t>BCV-09-6493</t>
  </si>
  <si>
    <t xml:space="preserve">Ballarat </t>
  </si>
  <si>
    <t>BIRDS in SECTION</t>
  </si>
  <si>
    <t>BIRDS</t>
  </si>
  <si>
    <t>United UBC</t>
  </si>
  <si>
    <t>GT4-10-410</t>
  </si>
  <si>
    <t>RL5-10-053</t>
  </si>
  <si>
    <t>Barber L</t>
  </si>
  <si>
    <t>SA-10-4752</t>
  </si>
  <si>
    <t>Barber L Total</t>
  </si>
  <si>
    <t>Carracher B</t>
  </si>
  <si>
    <t>Carracher B Total</t>
  </si>
  <si>
    <t>NR1-10-037</t>
  </si>
  <si>
    <t>TIL-10-044</t>
  </si>
  <si>
    <t>T1-10-023</t>
  </si>
  <si>
    <t>T1-11-011</t>
  </si>
  <si>
    <t>RC4-11/021</t>
  </si>
  <si>
    <t>Hickling C &amp; K</t>
  </si>
  <si>
    <t>BCV-10-5568</t>
  </si>
  <si>
    <t>Hickling C &amp; K Total</t>
  </si>
  <si>
    <t>RH5-10-042</t>
  </si>
  <si>
    <t>IH1-10-050</t>
  </si>
  <si>
    <t>IH1-09-069</t>
  </si>
  <si>
    <t>CM8-09-080</t>
  </si>
  <si>
    <t>BCV-10-6366</t>
  </si>
  <si>
    <t>GR9-10-036</t>
  </si>
  <si>
    <t>BCV-09-5340</t>
  </si>
  <si>
    <t xml:space="preserve">Eastern Districts </t>
  </si>
  <si>
    <t>Andrea D</t>
  </si>
  <si>
    <t>DA1-10-034</t>
  </si>
  <si>
    <t>DA1-10-005</t>
  </si>
  <si>
    <t>Andrea D Total</t>
  </si>
  <si>
    <t>WB1-11-005</t>
  </si>
  <si>
    <t>WB1-11-013</t>
  </si>
  <si>
    <t>AB2-11-015</t>
  </si>
  <si>
    <t>AB2-11-045</t>
  </si>
  <si>
    <t>AB2-11-016</t>
  </si>
  <si>
    <t>AB2-11-052</t>
  </si>
  <si>
    <t>B3-11-006</t>
  </si>
  <si>
    <t>AB6-10-095</t>
  </si>
  <si>
    <t>KC7-11-077</t>
  </si>
  <si>
    <t>Coltzau R</t>
  </si>
  <si>
    <t>RC6-11-003</t>
  </si>
  <si>
    <t>Coltzau R Total</t>
  </si>
  <si>
    <t>ED5-10-035</t>
  </si>
  <si>
    <t>MH12-10-043</t>
  </si>
  <si>
    <t>MH12-10-017</t>
  </si>
  <si>
    <t>Herbert B</t>
  </si>
  <si>
    <t>GH5-11-004</t>
  </si>
  <si>
    <t>Herbert B Total</t>
  </si>
  <si>
    <t>RH5-11-022</t>
  </si>
  <si>
    <t>RH5-11-042</t>
  </si>
  <si>
    <t>RH5-11-013</t>
  </si>
  <si>
    <t>BH2-10-010</t>
  </si>
  <si>
    <t>BH2-10-007</t>
  </si>
  <si>
    <t>DL2-11-006</t>
  </si>
  <si>
    <t>1st UBC Suffused</t>
  </si>
  <si>
    <t>BR1-11-1014</t>
  </si>
  <si>
    <t>BCV-10-6373</t>
  </si>
  <si>
    <t>SR1-11-013</t>
  </si>
  <si>
    <t>AR1-11-012</t>
  </si>
  <si>
    <t>JG2-10-290</t>
  </si>
  <si>
    <t>GR9-11-009</t>
  </si>
  <si>
    <t>GR9-11-179</t>
  </si>
  <si>
    <t>GR9-11-019</t>
  </si>
  <si>
    <t>BS1-10-108</t>
  </si>
  <si>
    <t>BS1-10-093</t>
  </si>
  <si>
    <t>BS1-10-243</t>
  </si>
  <si>
    <t>2nd UBC Suffused</t>
  </si>
  <si>
    <t>BS1-10-247</t>
  </si>
  <si>
    <t>3rd UBC Suffused</t>
  </si>
  <si>
    <t>CF1-10-005</t>
  </si>
  <si>
    <t>CF1-10-207</t>
  </si>
  <si>
    <t>CF1-10-212</t>
  </si>
  <si>
    <t>BS1-10-214</t>
  </si>
  <si>
    <t>CF1-10-178</t>
  </si>
  <si>
    <t>BS1-10-168</t>
  </si>
  <si>
    <t>S30-11-039</t>
  </si>
  <si>
    <t>PT9-10-185</t>
  </si>
  <si>
    <t>PT9-10-195</t>
  </si>
  <si>
    <t>PT9-10-182</t>
  </si>
  <si>
    <t>BCV-10-6758</t>
  </si>
  <si>
    <t>RW16-11-012</t>
  </si>
  <si>
    <t>WH1-11-016</t>
  </si>
  <si>
    <t>WH1-11-033</t>
  </si>
  <si>
    <t>WH1-11-042</t>
  </si>
  <si>
    <t>WH1-11-311</t>
  </si>
  <si>
    <t>RW13-11-023</t>
  </si>
  <si>
    <t>DB4-11-012</t>
  </si>
  <si>
    <t>BCV-11-1389</t>
  </si>
  <si>
    <t>Lawrance D</t>
  </si>
  <si>
    <t>Lawrance D Total</t>
  </si>
  <si>
    <t>Howes A &amp; J  Total</t>
  </si>
  <si>
    <t>TA2-10-072</t>
  </si>
  <si>
    <t>AH2-09-120</t>
  </si>
  <si>
    <t>JM2-10-067</t>
  </si>
  <si>
    <t>PT9-10-162</t>
  </si>
  <si>
    <t>BB8-09-027</t>
  </si>
  <si>
    <t>AR1-10-046</t>
  </si>
  <si>
    <t>PS2-11-005</t>
  </si>
  <si>
    <t>WB1-11-090</t>
  </si>
  <si>
    <t>MA2-09-050</t>
  </si>
  <si>
    <t>Grey M</t>
  </si>
  <si>
    <t>BCV-10-2423</t>
  </si>
  <si>
    <t>Grey M Total</t>
  </si>
  <si>
    <t>BCV-10-5395</t>
  </si>
  <si>
    <t>AS3-10-067</t>
  </si>
  <si>
    <t>PT9-10-039</t>
  </si>
  <si>
    <t>PT9-11-208</t>
  </si>
  <si>
    <t>AB1-08-067</t>
  </si>
  <si>
    <t>Bentley D &amp; S</t>
  </si>
  <si>
    <t>DS6-09-065</t>
  </si>
  <si>
    <t>B3-03-190</t>
  </si>
  <si>
    <t>KC7-09-178</t>
  </si>
  <si>
    <t>MA2-08-073</t>
  </si>
  <si>
    <t>MA2-07-180</t>
  </si>
  <si>
    <t>ED5-08-060</t>
  </si>
  <si>
    <t>JT6-09-027</t>
  </si>
  <si>
    <t>KF1-09-043</t>
  </si>
  <si>
    <t>BCV-09-2266</t>
  </si>
  <si>
    <t>BCV-09-2295</t>
  </si>
  <si>
    <t>OH2-09-025</t>
  </si>
  <si>
    <t>BCV-09-4278</t>
  </si>
  <si>
    <t>Knochen G</t>
  </si>
  <si>
    <t>GK2-09-071</t>
  </si>
  <si>
    <t>Knochen G Total</t>
  </si>
  <si>
    <t>JK3-09-020</t>
  </si>
  <si>
    <t>IM3-09-030</t>
  </si>
  <si>
    <t>McVilly B</t>
  </si>
  <si>
    <t>BM1-07-059</t>
  </si>
  <si>
    <t>McVilly B Total</t>
  </si>
  <si>
    <t>MS6-09-105</t>
  </si>
  <si>
    <t>MP1-09-084</t>
  </si>
  <si>
    <t>1st Adult Suffused</t>
  </si>
  <si>
    <t>MP1-09-089</t>
  </si>
  <si>
    <t>2nd Adult Suffused</t>
  </si>
  <si>
    <t>KP1-09-085</t>
  </si>
  <si>
    <t>3rd Adult Suffused</t>
  </si>
  <si>
    <t>KP1-09-018</t>
  </si>
  <si>
    <t>KP1-08-009</t>
  </si>
  <si>
    <t>LR1-05-041</t>
  </si>
  <si>
    <t>Rixon D</t>
  </si>
  <si>
    <t>DR1-07-019</t>
  </si>
  <si>
    <t>Rixon D Total</t>
  </si>
  <si>
    <t>SR1-09-053</t>
  </si>
  <si>
    <t>AR1-09-087</t>
  </si>
  <si>
    <t>JG2-09-024</t>
  </si>
  <si>
    <t>PT9-08-006</t>
  </si>
  <si>
    <t>BCV-09-1577</t>
  </si>
  <si>
    <t>BCV-09-1631</t>
  </si>
  <si>
    <t>GT4-08-169</t>
  </si>
  <si>
    <t>JT3-09-041</t>
  </si>
  <si>
    <t>Elliot J &amp; T  Total</t>
  </si>
  <si>
    <t>Gould I</t>
  </si>
  <si>
    <t>Gould I Total</t>
  </si>
  <si>
    <t>DB4-10-106</t>
  </si>
  <si>
    <t>RN2-09-025</t>
  </si>
  <si>
    <t>OZ1-10-056</t>
  </si>
  <si>
    <t>Butt T</t>
  </si>
  <si>
    <t>TB-10-004</t>
  </si>
  <si>
    <t>Butt T Total</t>
  </si>
  <si>
    <t>GMC-09-068</t>
  </si>
  <si>
    <t>BH1-10-002</t>
  </si>
  <si>
    <t>WEL-10-042</t>
  </si>
  <si>
    <t>MM2-08-392</t>
  </si>
  <si>
    <t>TA2-10-097</t>
  </si>
  <si>
    <t>RB1-10-181</t>
  </si>
  <si>
    <t>BCV-10-4468</t>
  </si>
  <si>
    <t>GH1-08-088</t>
  </si>
  <si>
    <t>BCV-10-2924</t>
  </si>
  <si>
    <t>JW11-10-053</t>
  </si>
  <si>
    <t>HC3-10-056</t>
  </si>
  <si>
    <t>CM8-10-150</t>
  </si>
  <si>
    <t>MS6-10-081</t>
  </si>
  <si>
    <t>BCV-10-086</t>
  </si>
  <si>
    <t>AB1-10-102</t>
  </si>
  <si>
    <t>AB1-10-119</t>
  </si>
  <si>
    <t>PB12-10-078</t>
  </si>
  <si>
    <t>2nd Young Suffused</t>
  </si>
  <si>
    <t>Bentley D &amp; S Total</t>
  </si>
  <si>
    <t>RB1-10-292</t>
  </si>
  <si>
    <t>S1-10-0198</t>
  </si>
  <si>
    <t>DB4-10-104</t>
  </si>
  <si>
    <t>HC3-10-083</t>
  </si>
  <si>
    <t>ED5-10-011</t>
  </si>
  <si>
    <t>1st Young Suffused</t>
  </si>
  <si>
    <t>ED5-10-050</t>
  </si>
  <si>
    <t>ED5-10-018</t>
  </si>
  <si>
    <t>JE3-10-034</t>
  </si>
  <si>
    <t>Fulton G</t>
  </si>
  <si>
    <t>GF5-10-060</t>
  </si>
  <si>
    <t>Fulton G Total</t>
  </si>
  <si>
    <t>IG1-10-063</t>
  </si>
  <si>
    <t>ST1-10-249</t>
  </si>
  <si>
    <t>OH2-10-016</t>
  </si>
  <si>
    <t>GH1-10-075</t>
  </si>
  <si>
    <t>AH2-10-045</t>
  </si>
  <si>
    <t>IH1-10-169</t>
  </si>
  <si>
    <t>PM1 -10-014</t>
  </si>
  <si>
    <t>PM1 -10-106</t>
  </si>
  <si>
    <t>3rd Young Suffused</t>
  </si>
  <si>
    <t>BM7-10-052</t>
  </si>
  <si>
    <t>Paterson B</t>
  </si>
  <si>
    <t>Paterson B Total</t>
  </si>
  <si>
    <t>KP1-10-162</t>
  </si>
  <si>
    <t>MR1-10-102</t>
  </si>
  <si>
    <t>LR1-10-143</t>
  </si>
  <si>
    <t>AR1-10-027</t>
  </si>
  <si>
    <t>JG2 -10-170</t>
  </si>
  <si>
    <t>JG2 -10-259</t>
  </si>
  <si>
    <t>JG2 -10-258</t>
  </si>
  <si>
    <t>JG2 -10-112</t>
  </si>
  <si>
    <t>PS2-10-045</t>
  </si>
  <si>
    <t>BS1-10-204</t>
  </si>
  <si>
    <t>BS1-10-281</t>
  </si>
  <si>
    <t>BS1-10-079</t>
  </si>
  <si>
    <t>CF1-10-105</t>
  </si>
  <si>
    <t>BS1-10-211</t>
  </si>
  <si>
    <t>BS1-10-144</t>
  </si>
  <si>
    <t>BS1-10-018</t>
  </si>
  <si>
    <t>BS1-10-299</t>
  </si>
  <si>
    <t>BS1-10-203</t>
  </si>
  <si>
    <t>Taylor B</t>
  </si>
  <si>
    <t>BT1-10-041</t>
  </si>
  <si>
    <t>Taylor B Total</t>
  </si>
  <si>
    <t>TF1-10-114</t>
  </si>
  <si>
    <t>PT9-10-073</t>
  </si>
  <si>
    <t>PT9-10-112</t>
  </si>
  <si>
    <t>PT9-10-142</t>
  </si>
  <si>
    <t>PT9-10-077</t>
  </si>
  <si>
    <t>PT9-10-086</t>
  </si>
  <si>
    <t>PT9-10-174</t>
  </si>
  <si>
    <t>PT9-10-031</t>
  </si>
  <si>
    <t>PT9-10-062</t>
  </si>
  <si>
    <t>BCV-10-2558</t>
  </si>
  <si>
    <t>MT1-10-130</t>
  </si>
  <si>
    <t>WH1-10-9709</t>
  </si>
  <si>
    <t>WH1-10-9506</t>
  </si>
  <si>
    <t>BS1-10-100</t>
  </si>
  <si>
    <t>IH1-10-105</t>
  </si>
  <si>
    <t>MP1-10-076</t>
  </si>
  <si>
    <t>RB1-10-055</t>
  </si>
  <si>
    <t>PS2-11-008</t>
  </si>
  <si>
    <t>GT4-09-250</t>
  </si>
  <si>
    <t>AB2-11-076</t>
  </si>
  <si>
    <t>AB6-10-038</t>
  </si>
  <si>
    <t>DA1-11-034</t>
  </si>
  <si>
    <t>IG1-11-04</t>
  </si>
  <si>
    <t>OZ1-11-056</t>
  </si>
  <si>
    <t>TF1-08-042</t>
  </si>
  <si>
    <t>JE3-12-098</t>
  </si>
  <si>
    <t>MS6-10-031</t>
  </si>
  <si>
    <t>AR1-12-128</t>
  </si>
  <si>
    <t>MB7-10-018</t>
  </si>
  <si>
    <t>LC7-09-003</t>
  </si>
  <si>
    <t>MS6-11-090</t>
  </si>
  <si>
    <t>TA2-11-038</t>
  </si>
  <si>
    <t>1st UBC Spangle AOSV</t>
  </si>
  <si>
    <t>SA-</t>
  </si>
  <si>
    <t>SA-10-4747</t>
  </si>
  <si>
    <t>LB-12-010</t>
  </si>
  <si>
    <t>AB1-11-031</t>
  </si>
  <si>
    <t>AB1-12-002</t>
  </si>
  <si>
    <t>2nd UBC Violet</t>
  </si>
  <si>
    <t>AB2-12-013</t>
  </si>
  <si>
    <t xml:space="preserve">Borg &amp; Skivington </t>
  </si>
  <si>
    <t>S1-12-2003</t>
  </si>
  <si>
    <t>1st UBC AUSTRALIAN YELLOWFACE - SINGLE &amp; DOUBLE FACTOR</t>
  </si>
  <si>
    <t>S1-12-2009</t>
  </si>
  <si>
    <t>3rd UBC AUSTRALIAN YELLOWFACE - SINGLE &amp; DOUBLE FACTOR</t>
  </si>
  <si>
    <t>DB4-11-054</t>
  </si>
  <si>
    <t>AB6-11-002</t>
  </si>
  <si>
    <t>AB6-11-005</t>
  </si>
  <si>
    <t>KC7-11-257</t>
  </si>
  <si>
    <t>KC1-12-014</t>
  </si>
  <si>
    <t>2nd UBC Spangle Normal</t>
  </si>
  <si>
    <t>RC6-12-003</t>
  </si>
  <si>
    <t>JS4-11-025</t>
  </si>
  <si>
    <t>BCV-11-5251</t>
  </si>
  <si>
    <t>LD1-12-002</t>
  </si>
  <si>
    <t>LD1-11-101</t>
  </si>
  <si>
    <t>JT6-11-059</t>
  </si>
  <si>
    <t>JF1-12-010</t>
  </si>
  <si>
    <t>ST1-11-182</t>
  </si>
  <si>
    <t>ST1-11-186</t>
  </si>
  <si>
    <t>ST1-11-169</t>
  </si>
  <si>
    <t>MH12-12-019</t>
  </si>
  <si>
    <t>BH2-11-062</t>
  </si>
  <si>
    <t>BH2-12-003</t>
  </si>
  <si>
    <t>3rd UBC Yellowface (English)</t>
  </si>
  <si>
    <t>JK3-12-236</t>
  </si>
  <si>
    <t>JL1-11-158</t>
  </si>
  <si>
    <t>JL1-12-006</t>
  </si>
  <si>
    <t>MacFarlane D</t>
  </si>
  <si>
    <t>2nd UBC AUSTRALIAN YELLOWFACE - SINGLE &amp; DOUBLE FACTOR</t>
  </si>
  <si>
    <t>MacFarlane D Total</t>
  </si>
  <si>
    <t>1st UBC Yellowface (English)</t>
  </si>
  <si>
    <t>BCV-11-435</t>
  </si>
  <si>
    <t>1st UBC Spangle Normal</t>
  </si>
  <si>
    <t>MS6-11-169</t>
  </si>
  <si>
    <t>MP1-12-001</t>
  </si>
  <si>
    <t>MP1-12-004</t>
  </si>
  <si>
    <t>LR1-11-099</t>
  </si>
  <si>
    <t>LR1-11-081</t>
  </si>
  <si>
    <t>1st UBC Violet</t>
  </si>
  <si>
    <t>LR1-11-101</t>
  </si>
  <si>
    <t>DR1-11-058</t>
  </si>
  <si>
    <t>AR1-11-157</t>
  </si>
  <si>
    <t>BCV-11-5883</t>
  </si>
  <si>
    <t>BCV-11-5895</t>
  </si>
  <si>
    <t>AR1-11-158</t>
  </si>
  <si>
    <t>AR1-11-166</t>
  </si>
  <si>
    <t>JG2-11-291</t>
  </si>
  <si>
    <t>GR9-12-002</t>
  </si>
  <si>
    <t>BS1-11-131</t>
  </si>
  <si>
    <t>BS1-11-085</t>
  </si>
  <si>
    <t>BS1-11-114</t>
  </si>
  <si>
    <t>BS1-11-091</t>
  </si>
  <si>
    <t>BS1-11-090</t>
  </si>
  <si>
    <t>CF1-11-153</t>
  </si>
  <si>
    <t>CF1-11-173</t>
  </si>
  <si>
    <t>2nd UBC Yellowface (English)</t>
  </si>
  <si>
    <t>S30-11-019</t>
  </si>
  <si>
    <t>BCV-11-5703</t>
  </si>
  <si>
    <t>BT1-12-025</t>
  </si>
  <si>
    <t>3rd UBC Violet</t>
  </si>
  <si>
    <t>PT9-11-099</t>
  </si>
  <si>
    <t>PT9-11-126</t>
  </si>
  <si>
    <t>PT9-11-117</t>
  </si>
  <si>
    <t>PT9-11-130</t>
  </si>
  <si>
    <t>3rd UBC Spangle Normal</t>
  </si>
  <si>
    <t>TIL-12-002</t>
  </si>
  <si>
    <t>GT4-11-431</t>
  </si>
  <si>
    <t>GT4-11-329</t>
  </si>
  <si>
    <t>GT4-11-338</t>
  </si>
  <si>
    <t>2nd UBC Spangle AOSV</t>
  </si>
  <si>
    <t>GT4-11-339</t>
  </si>
  <si>
    <t>3rd UBC Spangle AOSV</t>
  </si>
  <si>
    <t>T1-10-089</t>
  </si>
  <si>
    <t>WH1-12-605</t>
  </si>
  <si>
    <t>RW13-11-165</t>
  </si>
  <si>
    <t>RW13-11-180</t>
  </si>
  <si>
    <t>TD1-12-016</t>
  </si>
  <si>
    <t>JW6-11-068</t>
  </si>
  <si>
    <t>JW6-11-067</t>
  </si>
  <si>
    <t>KC7-11-267</t>
  </si>
  <si>
    <t>Cotlzau R</t>
  </si>
  <si>
    <t>Cotlzau R Total</t>
  </si>
  <si>
    <t>JE3-11-175</t>
  </si>
  <si>
    <t>GK2-12-003</t>
  </si>
  <si>
    <t>RL5-11-047</t>
  </si>
  <si>
    <t>Norton &amp; Mullet</t>
  </si>
  <si>
    <t>AD1-11-095</t>
  </si>
  <si>
    <t>Norton &amp; Mullet Total</t>
  </si>
  <si>
    <t>PS2-11-140</t>
  </si>
  <si>
    <t>DB4-11-064</t>
  </si>
  <si>
    <t>MS6-09-6079</t>
  </si>
  <si>
    <t>LR1-11-031</t>
  </si>
  <si>
    <t>Storey B</t>
  </si>
  <si>
    <t>BCV-11-5428</t>
  </si>
  <si>
    <t>Storey B Total</t>
  </si>
  <si>
    <t>JRP-11-036</t>
  </si>
  <si>
    <t>KC7-11-258</t>
  </si>
  <si>
    <t>points @ end of 2011</t>
  </si>
  <si>
    <t>Less Promotions  (to Champion, Open and Intermediate. All start 2012 @ zero)</t>
  </si>
  <si>
    <t>Less points of deceased members</t>
  </si>
  <si>
    <t>2009 Points</t>
  </si>
  <si>
    <t>Total points to start 2012</t>
  </si>
  <si>
    <t>Total @ Start of 2012</t>
  </si>
  <si>
    <t>TD1-07-111</t>
  </si>
  <si>
    <t>TD1-08-117</t>
  </si>
  <si>
    <t>TD1-07-072</t>
  </si>
  <si>
    <t>TD1-09-049</t>
  </si>
  <si>
    <t>TD1-09-016</t>
  </si>
  <si>
    <t>TD1-09-067</t>
  </si>
  <si>
    <t>TD1-09-021</t>
  </si>
  <si>
    <t>MA2-09-065</t>
  </si>
  <si>
    <t xml:space="preserve">Best Intermediate Young Bird </t>
  </si>
  <si>
    <t xml:space="preserve">United </t>
  </si>
  <si>
    <t>MA2-11-036</t>
  </si>
  <si>
    <t>ST1-11-018</t>
  </si>
  <si>
    <t>RH5-11-114</t>
  </si>
  <si>
    <t>CM8-12-2818</t>
  </si>
  <si>
    <t>MS6-12-087</t>
  </si>
  <si>
    <t>MS6-11-093</t>
  </si>
  <si>
    <t>AS3-12-020</t>
  </si>
  <si>
    <t>PS2-11-144</t>
  </si>
  <si>
    <t>Intermediate</t>
  </si>
  <si>
    <t>NF2-11-017</t>
  </si>
  <si>
    <t>Promote to Champion 2013</t>
  </si>
  <si>
    <t>Dickson G &amp; P, Tevelion Family, Howard R, -  revert to Open Status 2012 (retain 2010 &amp; 2011 points but minus 2009 points)</t>
  </si>
  <si>
    <t>Promote to Open 2013</t>
  </si>
  <si>
    <t>Salnitro A</t>
  </si>
  <si>
    <t>Salnitro A Total</t>
  </si>
  <si>
    <t>JRP-08-8159</t>
  </si>
  <si>
    <t>DB3-08-029</t>
  </si>
  <si>
    <t>2nd Adult Spangle AOSV</t>
  </si>
  <si>
    <t>AB1-10-008</t>
  </si>
  <si>
    <t>AB1-10-049</t>
  </si>
  <si>
    <t>1st Adult Spangle AOSV</t>
  </si>
  <si>
    <t>Belcher &amp; Mckellar</t>
  </si>
  <si>
    <t>BCV-10-5378</t>
  </si>
  <si>
    <t>1st Adult Yellowface (English)</t>
  </si>
  <si>
    <t>JM2-10-070</t>
  </si>
  <si>
    <t>1st Adult Spangle Normal</t>
  </si>
  <si>
    <t>Belcher &amp; Mckellar Total</t>
  </si>
  <si>
    <t>S1-10-0314</t>
  </si>
  <si>
    <t>1st Adult AUSTRALIAN YELLOWFACE - SINGLE &amp; DOUBLE FACTOR</t>
  </si>
  <si>
    <t>OZ1-10-012</t>
  </si>
  <si>
    <t>2nd Adult AUSTRALIAN YELLOWFACE - SINGLE &amp; DOUBLE FACTOR</t>
  </si>
  <si>
    <t>BCV-10-743</t>
  </si>
  <si>
    <t>BCV -10-740</t>
  </si>
  <si>
    <t>1st Adult Violet</t>
  </si>
  <si>
    <t>KC7-10-193</t>
  </si>
  <si>
    <t>KC7-08-059</t>
  </si>
  <si>
    <t>KC7-07-174</t>
  </si>
  <si>
    <t>MA2-10-073</t>
  </si>
  <si>
    <t>MA2-10-068</t>
  </si>
  <si>
    <t>MA2-09-056</t>
  </si>
  <si>
    <t>2nd Adult Spangle Normal</t>
  </si>
  <si>
    <t>MA2-08-123</t>
  </si>
  <si>
    <t>3rd Adult Spangle AOSV</t>
  </si>
  <si>
    <t>ED5-09-032</t>
  </si>
  <si>
    <t>BCV-10-7355</t>
  </si>
  <si>
    <t>MH12-09-053</t>
  </si>
  <si>
    <t>Howes A &amp; J</t>
  </si>
  <si>
    <t>AH2-10-180</t>
  </si>
  <si>
    <t>JK3-08-252</t>
  </si>
  <si>
    <t>Mcvilly B</t>
  </si>
  <si>
    <t>MM2-10-230</t>
  </si>
  <si>
    <t>MM2-10-329</t>
  </si>
  <si>
    <t>SM4-08-003</t>
  </si>
  <si>
    <t>3rd Adult Spangle Normal</t>
  </si>
  <si>
    <t>MS6-10-133</t>
  </si>
  <si>
    <t>MP1-08-058</t>
  </si>
  <si>
    <t>MP1-09-150</t>
  </si>
  <si>
    <t>AR1-10-101</t>
  </si>
  <si>
    <t>2nd Adult Yellowface (English)</t>
  </si>
  <si>
    <t>JG2-10-170</t>
  </si>
  <si>
    <t>JG2-09-040</t>
  </si>
  <si>
    <t>JG2-10-259</t>
  </si>
  <si>
    <t>JG2-08-023</t>
  </si>
  <si>
    <t>JG2-10-112</t>
  </si>
  <si>
    <t>JG2-10-272</t>
  </si>
  <si>
    <t>BCV-09-5249</t>
  </si>
  <si>
    <t>3rd Adult Violet</t>
  </si>
  <si>
    <t>Sedgeman &amp; Raphael</t>
  </si>
  <si>
    <t>MS1-09-025</t>
  </si>
  <si>
    <t>Sedgeman &amp; Raphael Total</t>
  </si>
  <si>
    <t>OZ1-09-042</t>
  </si>
  <si>
    <t>3rd Adult Yellowface (English)</t>
  </si>
  <si>
    <t>KS5-10-094</t>
  </si>
  <si>
    <t>2nd Adult Violet</t>
  </si>
  <si>
    <t>PT9-09-039</t>
  </si>
  <si>
    <t>PT9-10-110</t>
  </si>
  <si>
    <t>BCV-10-6799</t>
  </si>
  <si>
    <t>MT1-10-042</t>
  </si>
  <si>
    <t>WH1-10-9604</t>
  </si>
  <si>
    <t>WH1-10-9834</t>
  </si>
  <si>
    <t>WH1-10-9599</t>
  </si>
  <si>
    <t>WH1-10-9986</t>
  </si>
  <si>
    <t>RW13-10-108</t>
  </si>
  <si>
    <t>Class</t>
  </si>
  <si>
    <t>Variety</t>
  </si>
  <si>
    <t>Exhibitor</t>
  </si>
  <si>
    <t>Show</t>
  </si>
  <si>
    <t>Date</t>
  </si>
  <si>
    <t>Points</t>
  </si>
  <si>
    <t>Place</t>
  </si>
  <si>
    <t>Green</t>
  </si>
  <si>
    <t>3 Green</t>
  </si>
  <si>
    <t>1 Green</t>
  </si>
  <si>
    <t>2 Green</t>
  </si>
  <si>
    <t>5 Green</t>
  </si>
  <si>
    <t>6 Green</t>
  </si>
  <si>
    <t>4 Green</t>
  </si>
  <si>
    <t>Grey Green</t>
  </si>
  <si>
    <t>6 Grey Green</t>
  </si>
  <si>
    <t>1 Grey Green</t>
  </si>
  <si>
    <t>4 Grey Green</t>
  </si>
  <si>
    <t>5 Grey Green</t>
  </si>
  <si>
    <t>3 Grey Green</t>
  </si>
  <si>
    <t>2 Grey Green</t>
  </si>
  <si>
    <t>Blue</t>
  </si>
  <si>
    <t>3 Blue</t>
  </si>
  <si>
    <t>2 Blue</t>
  </si>
  <si>
    <t>4 Blue</t>
  </si>
  <si>
    <t>5 Blue</t>
  </si>
  <si>
    <t>1 Blue</t>
  </si>
  <si>
    <t>6 Blue</t>
  </si>
  <si>
    <t>Violet</t>
  </si>
  <si>
    <t>2 Violet</t>
  </si>
  <si>
    <t>1 Violet</t>
  </si>
  <si>
    <t>Macfarlane D</t>
  </si>
  <si>
    <t>5 Violet</t>
  </si>
  <si>
    <t>Macfarlane D Total</t>
  </si>
  <si>
    <t>4 Violet</t>
  </si>
  <si>
    <t>6 Violet</t>
  </si>
  <si>
    <t>3 Violet</t>
  </si>
  <si>
    <t>Grey</t>
  </si>
  <si>
    <t>4 Grey</t>
  </si>
  <si>
    <t>1 Grey</t>
  </si>
  <si>
    <t>3 Grey</t>
  </si>
  <si>
    <t>5 Grey</t>
  </si>
  <si>
    <t>6 Grey</t>
  </si>
  <si>
    <t>2 Grey</t>
  </si>
  <si>
    <t>Black Eye</t>
  </si>
  <si>
    <t>3 Black Eye</t>
  </si>
  <si>
    <t>5 Black Eye</t>
  </si>
  <si>
    <t>6 Black Eye</t>
  </si>
  <si>
    <t>1 Black Eye</t>
  </si>
  <si>
    <t>2 Black Eye</t>
  </si>
  <si>
    <t>4 Black Eye</t>
  </si>
  <si>
    <t>Suffused</t>
  </si>
  <si>
    <t>3 Suffused</t>
  </si>
  <si>
    <t>2 Suffused</t>
  </si>
  <si>
    <t>5 Suffused</t>
  </si>
  <si>
    <t>4 Suffused</t>
  </si>
  <si>
    <t>1 Suffused</t>
  </si>
  <si>
    <t>6 Suffused</t>
  </si>
  <si>
    <t>Lutino</t>
  </si>
  <si>
    <t>4 Lutino</t>
  </si>
  <si>
    <t>5 Lutino</t>
  </si>
  <si>
    <t>6 Lutino</t>
  </si>
  <si>
    <t>1 Lutino</t>
  </si>
  <si>
    <t>2 Lutino</t>
  </si>
  <si>
    <t>3 Lutino</t>
  </si>
  <si>
    <t>Albino</t>
  </si>
  <si>
    <t>3 Albino</t>
  </si>
  <si>
    <t>5 Albino</t>
  </si>
  <si>
    <t>2 Albino</t>
  </si>
  <si>
    <t>4 Albino</t>
  </si>
  <si>
    <t>6 Albino</t>
  </si>
  <si>
    <t>1 Albino</t>
  </si>
  <si>
    <t>Clear Wing</t>
  </si>
  <si>
    <t>1 Clear Wing</t>
  </si>
  <si>
    <t>2 Clear Wing</t>
  </si>
  <si>
    <t>6 Clear Wing</t>
  </si>
  <si>
    <t>5 Clear Wing</t>
  </si>
  <si>
    <t>Hatherell K</t>
  </si>
  <si>
    <t>Hatherell K Total</t>
  </si>
  <si>
    <t>4 Clear Wing</t>
  </si>
  <si>
    <t>3 Clear Wing</t>
  </si>
  <si>
    <t>Grey Wing</t>
  </si>
  <si>
    <t>6 Grey Wing</t>
  </si>
  <si>
    <t>5 Grey Wing</t>
  </si>
  <si>
    <t>2 Grey Wing</t>
  </si>
  <si>
    <t>4 Grey Wing</t>
  </si>
  <si>
    <t>1 Grey Wing</t>
  </si>
  <si>
    <t>3 Grey Wing</t>
  </si>
  <si>
    <t>Cinnamon</t>
  </si>
  <si>
    <t>1 Cinnamon</t>
  </si>
  <si>
    <t>6 Cinnamon</t>
  </si>
  <si>
    <t>3 Cinnamon</t>
  </si>
  <si>
    <t>4 Cinnamon</t>
  </si>
  <si>
    <t>2 Cinnamon</t>
  </si>
  <si>
    <t>5 Cinnamon</t>
  </si>
  <si>
    <t>D/F Spangle</t>
  </si>
  <si>
    <t>2 D/F Spangle</t>
  </si>
  <si>
    <t>3 D/F Spangle</t>
  </si>
  <si>
    <t>6 D/F Spangle</t>
  </si>
  <si>
    <t>5 D/F Spangle</t>
  </si>
  <si>
    <t>1 D/F Spangle</t>
  </si>
  <si>
    <t>4 D/F Spangle</t>
  </si>
  <si>
    <t>Opaline</t>
  </si>
  <si>
    <t>4 Opaline</t>
  </si>
  <si>
    <t>3 Opaline</t>
  </si>
  <si>
    <t>2 Opaline</t>
  </si>
  <si>
    <t>1 Opaline</t>
  </si>
  <si>
    <t>6 Opaline</t>
  </si>
  <si>
    <t>5 Opaline</t>
  </si>
  <si>
    <t>Opaline AOSV</t>
  </si>
  <si>
    <t>6 Opaline AOSV</t>
  </si>
  <si>
    <t>5 Opaline AOSV</t>
  </si>
  <si>
    <t>2 Opaline AOSV</t>
  </si>
  <si>
    <t>1 Opaline AOSV</t>
  </si>
  <si>
    <t>3 Opaline AOSV</t>
  </si>
  <si>
    <t>4 Opaline AOSV</t>
  </si>
  <si>
    <t>Clearbody</t>
  </si>
  <si>
    <t>4 Clearbody</t>
  </si>
  <si>
    <t>5 Clearbody</t>
  </si>
  <si>
    <t>1 Clearbody</t>
  </si>
  <si>
    <t>6 Clearbody</t>
  </si>
  <si>
    <t>3 Clearbody</t>
  </si>
  <si>
    <t>2 Clearbody</t>
  </si>
  <si>
    <t>Lacewing</t>
  </si>
  <si>
    <t>3 Lacewing</t>
  </si>
  <si>
    <t>4 Lacewing</t>
  </si>
  <si>
    <t>1 Lacewing</t>
  </si>
  <si>
    <t>2 Lacewing</t>
  </si>
  <si>
    <t>5 Lacewing</t>
  </si>
  <si>
    <t>6 Lacewing</t>
  </si>
  <si>
    <t>Fallow</t>
  </si>
  <si>
    <t>2 Fallow</t>
  </si>
  <si>
    <t>5 Fallow</t>
  </si>
  <si>
    <t>3 Fallow</t>
  </si>
  <si>
    <t>1 Fallow</t>
  </si>
  <si>
    <t>4 Fallow</t>
  </si>
  <si>
    <t>6 Fallow</t>
  </si>
  <si>
    <t>Yellowface (English)</t>
  </si>
  <si>
    <t>4 Yellowface (English)</t>
  </si>
  <si>
    <t>1 Yellowface (English)</t>
  </si>
  <si>
    <t>3 Yellowface (English)</t>
  </si>
  <si>
    <t>5 Yellowface (English)</t>
  </si>
  <si>
    <t>2 Yellowface (English)</t>
  </si>
  <si>
    <t>6 Yellowface (English)</t>
  </si>
  <si>
    <t>Spangle Normal</t>
  </si>
  <si>
    <t>1 Spangle Normal</t>
  </si>
  <si>
    <t>2 Spangle Normal</t>
  </si>
  <si>
    <t>6 Spangle Normal</t>
  </si>
  <si>
    <t>3 Spangle Normal</t>
  </si>
  <si>
    <t>5 Spangle Normal</t>
  </si>
  <si>
    <t>4 Spangle Normal</t>
  </si>
  <si>
    <t>Spangle AOSV</t>
  </si>
  <si>
    <t>1 Spangle AOSV</t>
  </si>
  <si>
    <t>2 Spangle AOSV</t>
  </si>
  <si>
    <t>4 Spangle AOSV</t>
  </si>
  <si>
    <t>6 Spangle AOSV</t>
  </si>
  <si>
    <t>3 Spangle AOSV</t>
  </si>
  <si>
    <t>Mellington B</t>
  </si>
  <si>
    <t>5 Spangle AOSV</t>
  </si>
  <si>
    <t>Mellington B Total</t>
  </si>
  <si>
    <t>Dominant Pied</t>
  </si>
  <si>
    <t>4 Dominant Pied</t>
  </si>
  <si>
    <t>5 Dominant Pied</t>
  </si>
  <si>
    <t>2 Dominant Pied</t>
  </si>
  <si>
    <t>3 Dominant Pied</t>
  </si>
  <si>
    <t>1 Dominant Pied</t>
  </si>
  <si>
    <t>6 Dominant Pied</t>
  </si>
  <si>
    <t>Recessive Pied</t>
  </si>
  <si>
    <t>6 Recessive Pied</t>
  </si>
  <si>
    <t>4 Recessive Pied</t>
  </si>
  <si>
    <t>2 Recessive Pied</t>
  </si>
  <si>
    <t>3 Recessive Pied</t>
  </si>
  <si>
    <t>1 Recessive Pied</t>
  </si>
  <si>
    <t>5 Recessive Pied</t>
  </si>
  <si>
    <t>Crest</t>
  </si>
  <si>
    <t>1 Crest</t>
  </si>
  <si>
    <t>5 Crest</t>
  </si>
  <si>
    <t>6 Crest</t>
  </si>
  <si>
    <t>2 Crest</t>
  </si>
  <si>
    <t>3 Crest</t>
  </si>
  <si>
    <t>4 Crest</t>
  </si>
  <si>
    <t>Mcvilly B Total</t>
  </si>
  <si>
    <t>Hens</t>
  </si>
  <si>
    <t>1 Hens</t>
  </si>
  <si>
    <t>6 Hens</t>
  </si>
  <si>
    <t>5 Hens</t>
  </si>
  <si>
    <t>2 Hens</t>
  </si>
  <si>
    <t>3 Hens</t>
  </si>
  <si>
    <t>4 Hens</t>
  </si>
  <si>
    <t>AH2-11-186</t>
  </si>
  <si>
    <t>BP2-11-033</t>
  </si>
  <si>
    <t>BP2-19-006</t>
  </si>
  <si>
    <t>GT4-11-281</t>
  </si>
  <si>
    <t>Brain A</t>
  </si>
  <si>
    <t>AB12-12-025</t>
  </si>
  <si>
    <t>Brain A Total</t>
  </si>
  <si>
    <t>MG1-11-026</t>
  </si>
  <si>
    <t>BH1-11-096</t>
  </si>
  <si>
    <t>CM8-09-068</t>
  </si>
  <si>
    <t>Minus 19 points (new Partnership - Belcher &amp; McKellar) created in 2012</t>
  </si>
  <si>
    <t>Formosa L &amp; L</t>
  </si>
  <si>
    <t>LF4-10-062</t>
  </si>
  <si>
    <t>Formosa L &amp; L Total</t>
  </si>
  <si>
    <t>MG1-11-046</t>
  </si>
  <si>
    <t>Goldsmith B</t>
  </si>
  <si>
    <t>116-069-11</t>
  </si>
  <si>
    <t>Goldsmith B Total</t>
  </si>
  <si>
    <t>Promote to Intermediate 2013</t>
  </si>
  <si>
    <t>JW11-10-009</t>
  </si>
  <si>
    <t>TA2-11-008</t>
  </si>
  <si>
    <t>HC3-11-048</t>
  </si>
  <si>
    <t>HC3-10-068</t>
  </si>
  <si>
    <t>BL1-11-092</t>
  </si>
  <si>
    <t>MM2-11-501</t>
  </si>
  <si>
    <t>GT4-08-461</t>
  </si>
  <si>
    <t>Less remaing 2009 points (1587)</t>
  </si>
  <si>
    <t>Belcher &amp; McKellar</t>
  </si>
  <si>
    <t>Belcher &amp; McKellar Total</t>
  </si>
  <si>
    <t>JG2-11-237</t>
  </si>
  <si>
    <t>JG2-?????</t>
  </si>
  <si>
    <t>TA2-11-003</t>
  </si>
  <si>
    <t>TA2-11-057</t>
  </si>
  <si>
    <t>DB3-11-138</t>
  </si>
  <si>
    <t>3rd Young Violet</t>
  </si>
  <si>
    <t>BCV-11-5079</t>
  </si>
  <si>
    <t>1st Young Violet</t>
  </si>
  <si>
    <t>PB12-11-022</t>
  </si>
  <si>
    <t>2nd Young Violet</t>
  </si>
  <si>
    <t>BCV-11-4777</t>
  </si>
  <si>
    <t>PB12-11-187</t>
  </si>
  <si>
    <t>JM2-11-086</t>
  </si>
  <si>
    <t>S1-10-0101</t>
  </si>
  <si>
    <t>S1-10-0188</t>
  </si>
  <si>
    <t>JE3-11-098</t>
  </si>
  <si>
    <t>1st Young AUSTRALIAN YELLOWFACE - SINGLE &amp; DOUBLE FACTOR</t>
  </si>
  <si>
    <t>MS6-11-200</t>
  </si>
  <si>
    <t>3rd Young AUSTRALIAN YELLOWFACE - SINGLE &amp; DOUBLE FACTOR</t>
  </si>
  <si>
    <t>B3-11-013</t>
  </si>
  <si>
    <t>NC1-11-020</t>
  </si>
  <si>
    <t>RC6-11-034</t>
  </si>
  <si>
    <t>JS4-11-157</t>
  </si>
  <si>
    <t>LD1-11-134</t>
  </si>
  <si>
    <t>LD1-11-080</t>
  </si>
  <si>
    <t>JE3-11-014</t>
  </si>
  <si>
    <t>ST1-11-204</t>
  </si>
  <si>
    <t>ST1-11-211</t>
  </si>
  <si>
    <t>ST1-11-078</t>
  </si>
  <si>
    <t>KH1-11-058</t>
  </si>
  <si>
    <t>KH1-11-089</t>
  </si>
  <si>
    <t>KH1-11-142</t>
  </si>
  <si>
    <t>RH5-11-010</t>
  </si>
  <si>
    <t>AH2-11-170</t>
  </si>
  <si>
    <t>AH2-11-018</t>
  </si>
  <si>
    <t>BH2-11-047</t>
  </si>
  <si>
    <t>3rd Young Yellowface (English)</t>
  </si>
  <si>
    <t>BH2-11-005</t>
  </si>
  <si>
    <t>1st Young Spangle Normal</t>
  </si>
  <si>
    <t>IH1-11-472</t>
  </si>
  <si>
    <t>IH1-11-483</t>
  </si>
  <si>
    <t>IH1-11-476</t>
  </si>
  <si>
    <t>IH1-11-413</t>
  </si>
  <si>
    <t>MM6-11-132</t>
  </si>
  <si>
    <t>2nd Young AUSTRALIAN YELLOWFACE - SINGLE &amp; DOUBLE FACTOR</t>
  </si>
  <si>
    <t>PM1-11-039</t>
  </si>
  <si>
    <t>BM5-11-105</t>
  </si>
  <si>
    <t>MM2-11-561</t>
  </si>
  <si>
    <t>MP1-21-031</t>
  </si>
  <si>
    <t>MP1-11-123</t>
  </si>
  <si>
    <t>LR1-10-020</t>
  </si>
  <si>
    <t>LR1-11-068</t>
  </si>
  <si>
    <t>2nd Young Spangle AOSV</t>
  </si>
  <si>
    <t>SR1-11-032</t>
  </si>
  <si>
    <t>AR1-11-128</t>
  </si>
  <si>
    <t>BCV-11-5920</t>
  </si>
  <si>
    <t>JG2-11-280</t>
  </si>
  <si>
    <t xml:space="preserve">Rowe Bros </t>
  </si>
  <si>
    <t>JG2-11-251</t>
  </si>
  <si>
    <t>GR9-11-004</t>
  </si>
  <si>
    <t>Ryder A</t>
  </si>
  <si>
    <t>R1-11-007</t>
  </si>
  <si>
    <t>Ryder A Total</t>
  </si>
  <si>
    <t>PS2-11-049</t>
  </si>
  <si>
    <t>BS1-11-005</t>
  </si>
  <si>
    <t>BS1-11-241</t>
  </si>
  <si>
    <t>BS1-11-198</t>
  </si>
  <si>
    <t>BS1-11-079</t>
  </si>
  <si>
    <t>BCV-11-033</t>
  </si>
  <si>
    <t>1st Young Yellowface (English)</t>
  </si>
  <si>
    <t>BS1-11-196</t>
  </si>
  <si>
    <t>BS1-11-293</t>
  </si>
  <si>
    <t>TF1-11-115</t>
  </si>
  <si>
    <t>PT9-11-083</t>
  </si>
  <si>
    <t>PT9-11-018</t>
  </si>
  <si>
    <t>PT9-11-086</t>
  </si>
  <si>
    <t>3rd Young Spangle Normal</t>
  </si>
  <si>
    <t>GT4-11-158</t>
  </si>
  <si>
    <t>2nd Young Yellowface (English)</t>
  </si>
  <si>
    <t>1st Young Spangle AOSV</t>
  </si>
  <si>
    <t>JT3-11-002</t>
  </si>
  <si>
    <t>JW11-11-108</t>
  </si>
  <si>
    <t>3rd Young Spangle AOSV</t>
  </si>
  <si>
    <t>WH1-11-300</t>
  </si>
  <si>
    <t>WH1-11-104</t>
  </si>
  <si>
    <t>WH1-11-136</t>
  </si>
  <si>
    <t>2nd Young Spangle Normal</t>
  </si>
  <si>
    <t>2012 ANBC National Show</t>
  </si>
  <si>
    <t>3rd 2012 ANBC National Show Green</t>
  </si>
  <si>
    <t>1st 2012 ANBC National Show Opaline AOSV</t>
  </si>
  <si>
    <t>1st 2012 ANBC National Show Green</t>
  </si>
  <si>
    <t>2nd 2012 ANBC National Show Lutino</t>
  </si>
  <si>
    <t>2011 ANBC National Show</t>
  </si>
  <si>
    <t>3rd 2011 ANBC National Show Cinnamon</t>
  </si>
  <si>
    <t>2010 ANBC National Show</t>
  </si>
  <si>
    <t>2nd 2012 ANBC National Show Fallow</t>
  </si>
  <si>
    <t>2nd 2012 ANBC National Show Yellowface</t>
  </si>
  <si>
    <t>1st 2012 ANBC National Show Clear Wing</t>
  </si>
  <si>
    <t xml:space="preserve">1st 2012 ANBC National Show Yellowface </t>
  </si>
  <si>
    <t>3rd 2011 ANBC National Show Lacewing</t>
  </si>
  <si>
    <t>Grech S &amp; T  Total</t>
  </si>
  <si>
    <t>3rd 2012 ANBC National Show Clear Wing</t>
  </si>
  <si>
    <t>2nd 2012 ANBC National Show Cinnamon</t>
  </si>
  <si>
    <t>2nd 2011 ANBC National Show Black Eye</t>
  </si>
  <si>
    <t>2nd 2010 ANBC National Show Recessive Pied</t>
  </si>
  <si>
    <t>2nd 2012 ANBC National Show Opaline</t>
  </si>
  <si>
    <t>1st 2010 ANBC National Show Grey Wing</t>
  </si>
  <si>
    <t>1st 2010 ANBC National Show Cinnamon</t>
  </si>
  <si>
    <t>2nd 2011 ANBC National Show Blue</t>
  </si>
  <si>
    <t>3rd 2012 ANBC National Show Grey</t>
  </si>
  <si>
    <t>3rd 2012 ANBC National Show Hens</t>
  </si>
  <si>
    <t>2nd 2012 ANBC National Show Clearbody</t>
  </si>
  <si>
    <t>3rd 2010 ANBC National Show Opaline AOSV</t>
  </si>
  <si>
    <t>2nd 2012 ANBC National Show Grey Wing</t>
  </si>
  <si>
    <t>3rd 2012 ANBC National Show Dominant Pied</t>
  </si>
  <si>
    <t>1st 2010 ANBC National Show Lutino</t>
  </si>
  <si>
    <t>3rd 2010 ANBC National Show Lutino</t>
  </si>
  <si>
    <t>3rd 2012 ANBC National Show Opaline AOSV</t>
  </si>
  <si>
    <t>3rd 2012 ANBC National Show Albino</t>
  </si>
  <si>
    <t>2nd 2012 ANBC National Show Lacewing</t>
  </si>
  <si>
    <t>1st 2010 ANBC National Show Crest</t>
  </si>
  <si>
    <t>3rd 2010 ANBC National Show Crest</t>
  </si>
  <si>
    <t>3rd 2010 ANBC National Show Green</t>
  </si>
  <si>
    <t>2nd 2010 ANBC National Show Grey Green</t>
  </si>
  <si>
    <t>2nd 2010 ANBC National Show Blue</t>
  </si>
  <si>
    <t>3rd 2010 ANBC National Show Grey</t>
  </si>
  <si>
    <t>1st 2010 ANBC National Show Black Eye</t>
  </si>
  <si>
    <t>2nd 2010 ANBC National Show Black Eye</t>
  </si>
  <si>
    <t>2nd 2010 ANBC National Show Clear Wing</t>
  </si>
  <si>
    <t>3rd 2010 ANBC National Show Clear Wing</t>
  </si>
  <si>
    <t>2nd 2010 ANBC National Show Opaline</t>
  </si>
  <si>
    <t>2nd 2010 ANBC National Show Hens</t>
  </si>
  <si>
    <t>1st 2011 ANBC National Show Black Eye</t>
  </si>
  <si>
    <t>3rd 2011 ANBC National Show Yellowface</t>
  </si>
  <si>
    <t>3rd 2011 ANBC National Show Dominant Pied</t>
  </si>
  <si>
    <t>1st 2011 ANBC National Show Crest</t>
  </si>
  <si>
    <t>BS1-11-</t>
  </si>
  <si>
    <t>1st 2012 ANBC National Show Black Eye</t>
  </si>
  <si>
    <t>1st 2012 ANBC National Show Crest</t>
  </si>
  <si>
    <t>2nd 2011 ANBC National Show Grey Green</t>
  </si>
  <si>
    <t>3rd 2011 ANBC National Show Albino</t>
  </si>
  <si>
    <t>1st 2011 ANBC National Show Clearbody</t>
  </si>
  <si>
    <t>1st 2012 ANBC National Show Clearbody</t>
  </si>
  <si>
    <t>3rd 2012 ANBC National Show Spangle Normal</t>
  </si>
  <si>
    <t>3rd 2012 ANBC National Show Greywing</t>
  </si>
  <si>
    <t>1st 2010 ANBC National Show Clearbody</t>
  </si>
  <si>
    <t>2nd 2011 ANBC National Show Albino</t>
  </si>
  <si>
    <t>1st 2010 ANBC National Show Yellowface</t>
  </si>
  <si>
    <t>3rd 2010 ANBC National Show Recessive Pied</t>
  </si>
  <si>
    <t>1st, 2nd and 3rd placed birds 2012 2012 ANBC National Show</t>
  </si>
  <si>
    <t>Gordon L &amp; C  Total</t>
  </si>
  <si>
    <t>Podger &amp; Ritchie</t>
  </si>
  <si>
    <t>Podger &amp; Ritchie Total</t>
  </si>
  <si>
    <t>DA1-10-007</t>
  </si>
  <si>
    <t>MA2-01-033</t>
  </si>
  <si>
    <t>DM2-12-074</t>
  </si>
  <si>
    <t>GT4-11-???</t>
  </si>
  <si>
    <t>WH1-12-667</t>
  </si>
  <si>
    <t>Winner of Variety Challenge Certificate</t>
  </si>
  <si>
    <t>BCV-3041-11</t>
  </si>
  <si>
    <t>B3-11-038</t>
  </si>
  <si>
    <t>LC7-11-050</t>
  </si>
  <si>
    <t>BCV-10-7443</t>
  </si>
  <si>
    <t>ST1-12-064</t>
  </si>
  <si>
    <t>Keetelaar R</t>
  </si>
  <si>
    <t>RK-11-1069</t>
  </si>
  <si>
    <t>Keetelaar R Total</t>
  </si>
  <si>
    <t>CM8-11-013</t>
  </si>
  <si>
    <t>PS2-12-021</t>
  </si>
  <si>
    <t>JL1-12-034</t>
  </si>
  <si>
    <t>Macafee J</t>
  </si>
  <si>
    <t>JM9-11-133</t>
  </si>
  <si>
    <t>Macafee J Total</t>
  </si>
  <si>
    <t>TA2-12-031</t>
  </si>
  <si>
    <t>Mathews &amp; McLachlan</t>
  </si>
  <si>
    <t>MM14-12-002</t>
  </si>
  <si>
    <t>RW13-12-052</t>
  </si>
  <si>
    <t>(South Australia Exhibitor)</t>
  </si>
  <si>
    <t>LB-12-043</t>
  </si>
  <si>
    <t>BCV-12-6104</t>
  </si>
  <si>
    <t>AB1-12-161</t>
  </si>
  <si>
    <t>AB1-12-144</t>
  </si>
  <si>
    <t>3rd UBC Yellowface (Australian)</t>
  </si>
  <si>
    <t>BCV-12-5621</t>
  </si>
  <si>
    <t>MB7-12-075</t>
  </si>
  <si>
    <t>AB2-12-096</t>
  </si>
  <si>
    <t>RB1-12-082</t>
  </si>
  <si>
    <t>MB8-12-153</t>
  </si>
  <si>
    <t>2nd UBC Yellowface (Australian)</t>
  </si>
  <si>
    <t>B3-13-009/003</t>
  </si>
  <si>
    <t>B3-12-006</t>
  </si>
  <si>
    <t>B3-13-008/002</t>
  </si>
  <si>
    <t>AB6-12-120</t>
  </si>
  <si>
    <t>BCV-12-243</t>
  </si>
  <si>
    <t>BCV-12-271</t>
  </si>
  <si>
    <t>Collie &amp; Wilson</t>
  </si>
  <si>
    <t>CW5-13-007</t>
  </si>
  <si>
    <t>Collie &amp; Wilson Total</t>
  </si>
  <si>
    <t>MA2-12-054</t>
  </si>
  <si>
    <t>JS4 -12-104</t>
  </si>
  <si>
    <t>ED5-12-055</t>
  </si>
  <si>
    <t xml:space="preserve">Dickson G &amp; P </t>
  </si>
  <si>
    <t>GP1-12-003</t>
  </si>
  <si>
    <t>Dickson G &amp; P  Total</t>
  </si>
  <si>
    <t>LD1-12-090</t>
  </si>
  <si>
    <t>LD1-12-117</t>
  </si>
  <si>
    <t>LD1-12-133</t>
  </si>
  <si>
    <t>LD1-12-100</t>
  </si>
  <si>
    <t>Gosbell G</t>
  </si>
  <si>
    <t>TG4-12-019</t>
  </si>
  <si>
    <t>Gosbell G Total</t>
  </si>
  <si>
    <t>BCV-12-3134</t>
  </si>
  <si>
    <t>BCV-12-3149</t>
  </si>
  <si>
    <t>BCV-12-3147</t>
  </si>
  <si>
    <t>BCV-12-3135</t>
  </si>
  <si>
    <t>Hatherell A</t>
  </si>
  <si>
    <t>AH5-12-051</t>
  </si>
  <si>
    <t>AH5-12-060</t>
  </si>
  <si>
    <t>Hatherell A Total</t>
  </si>
  <si>
    <t>Holmes Family</t>
  </si>
  <si>
    <t>HOL-11-52</t>
  </si>
  <si>
    <t>Holmes Family Total</t>
  </si>
  <si>
    <t>Hopkins K</t>
  </si>
  <si>
    <t>KH5-13-006</t>
  </si>
  <si>
    <t xml:space="preserve">Best Beginner Young Bird </t>
  </si>
  <si>
    <t>Hopkins K Total</t>
  </si>
  <si>
    <t>Howes A &amp; J Total</t>
  </si>
  <si>
    <t>JL1-12-155</t>
  </si>
  <si>
    <t>JL1-12-129</t>
  </si>
  <si>
    <t>JL1-12-144</t>
  </si>
  <si>
    <t>JL1-12-177</t>
  </si>
  <si>
    <t>JL1-12-150</t>
  </si>
  <si>
    <t>MM14-12-004</t>
  </si>
  <si>
    <t>MM14-12-008</t>
  </si>
  <si>
    <t>MM6-12-145</t>
  </si>
  <si>
    <t>BCV-12-6907</t>
  </si>
  <si>
    <t>McCahon D</t>
  </si>
  <si>
    <t>BCV-12-5888</t>
  </si>
  <si>
    <t>McCahon D Total</t>
  </si>
  <si>
    <t>McGlynn W</t>
  </si>
  <si>
    <t>McGlynn W Total</t>
  </si>
  <si>
    <t>BCV-12-3987</t>
  </si>
  <si>
    <t>MP1-13-022</t>
  </si>
  <si>
    <t>MR1-12-200</t>
  </si>
  <si>
    <t>LR1-13-122/005</t>
  </si>
  <si>
    <t>LR1-12-129</t>
  </si>
  <si>
    <t>BCV-12-5135</t>
  </si>
  <si>
    <t>AR1-12-180</t>
  </si>
  <si>
    <t>AR1-12-125</t>
  </si>
  <si>
    <t>AR1-12-179</t>
  </si>
  <si>
    <t>AR1-12-213</t>
  </si>
  <si>
    <t>JG2-12-190</t>
  </si>
  <si>
    <t>JG2-12-088</t>
  </si>
  <si>
    <t>1st UBC Yellowface (Australian)</t>
  </si>
  <si>
    <t>BS1-12-143</t>
  </si>
  <si>
    <t>1st UBC DARK EYED CLEAR - EXHIBITION CLASS</t>
  </si>
  <si>
    <t>PV1-12-083</t>
  </si>
  <si>
    <t>2nd UBC DARK EYED CLEAR - EXHIBITION CLASS</t>
  </si>
  <si>
    <t>3rd UBC DARK EYED CLEAR - EXHIBITION CLASS</t>
  </si>
  <si>
    <t>BCV-12-5246</t>
  </si>
  <si>
    <t>BCV-12-5209</t>
  </si>
  <si>
    <t>BCV-12-5213</t>
  </si>
  <si>
    <t>BS1-12-182</t>
  </si>
  <si>
    <t>BS1-12-152</t>
  </si>
  <si>
    <t>BS1-12-154</t>
  </si>
  <si>
    <t>BS1-12-123</t>
  </si>
  <si>
    <t>BS1-12-191</t>
  </si>
  <si>
    <t>CF1-12-124</t>
  </si>
  <si>
    <t>CF1-12-110</t>
  </si>
  <si>
    <t>BS1-12-189</t>
  </si>
  <si>
    <t>BS1-12-107</t>
  </si>
  <si>
    <t>CF1-12-095</t>
  </si>
  <si>
    <t>PT9-12-092</t>
  </si>
  <si>
    <t>PT9-12-085</t>
  </si>
  <si>
    <t>PT9-12-115</t>
  </si>
  <si>
    <t>BCV-12-3548</t>
  </si>
  <si>
    <t xml:space="preserve">Tonkin N </t>
  </si>
  <si>
    <t>T1-11-004</t>
  </si>
  <si>
    <t>T1-13-013</t>
  </si>
  <si>
    <t xml:space="preserve">Vella P &amp; S </t>
  </si>
  <si>
    <t>Vella P &amp; S  Total</t>
  </si>
  <si>
    <t>RW13-12-079</t>
  </si>
  <si>
    <t>RW13-12-050</t>
  </si>
  <si>
    <t>BCV-12-6954</t>
  </si>
  <si>
    <t>Wylde A</t>
  </si>
  <si>
    <t>AW6-12-017</t>
  </si>
  <si>
    <t>Wylde A Total</t>
  </si>
  <si>
    <t>JRP-12-2043</t>
  </si>
  <si>
    <t>AB1-13-1012</t>
  </si>
  <si>
    <t>Dagg R</t>
  </si>
  <si>
    <t>BCV-12-001</t>
  </si>
  <si>
    <t>Dagg R Total</t>
  </si>
  <si>
    <t>Hancock L</t>
  </si>
  <si>
    <t>BCV-13-5713</t>
  </si>
  <si>
    <t>Hancock L Total</t>
  </si>
  <si>
    <t>IM3-12-083</t>
  </si>
  <si>
    <t>Matthews &amp; McLachlan</t>
  </si>
  <si>
    <t>Matthews &amp; McLachlan Total</t>
  </si>
  <si>
    <t>Promote to Champion  2013</t>
  </si>
  <si>
    <t>BCV-10-2606</t>
  </si>
  <si>
    <t>JRP-12-2052</t>
  </si>
  <si>
    <t>Best   Open Young Bird</t>
  </si>
  <si>
    <t>MA2-11-075</t>
  </si>
  <si>
    <t>Davies L</t>
  </si>
  <si>
    <t>LD3-13-028</t>
  </si>
  <si>
    <t>Davies L Total</t>
  </si>
  <si>
    <t>Mathews &amp; McLachlan Total</t>
  </si>
  <si>
    <t>MS6-12-198</t>
  </si>
  <si>
    <t>Ray &amp; German</t>
  </si>
  <si>
    <t>DG8-13-022</t>
  </si>
  <si>
    <t>Ray &amp; German Total</t>
  </si>
  <si>
    <t>PS2-12-088</t>
  </si>
  <si>
    <t>BCV-12-3509</t>
  </si>
  <si>
    <t>Blake N</t>
  </si>
  <si>
    <t>Southwest</t>
  </si>
  <si>
    <t>NB5-13-001</t>
  </si>
  <si>
    <t>Blake N Total</t>
  </si>
  <si>
    <t>NF2-13-036</t>
  </si>
  <si>
    <t>AH2-113-3002</t>
  </si>
  <si>
    <t>BCV-12-5858</t>
  </si>
  <si>
    <t>TF1-12-112</t>
  </si>
  <si>
    <t>GT4-12-365</t>
  </si>
  <si>
    <t>Revert to Open 2013</t>
  </si>
  <si>
    <t>Less Promotions  (to Champion, Open and Intermediate. All start 2013 @ zero)</t>
  </si>
  <si>
    <t>Less remaing 2010 points (1515)</t>
  </si>
  <si>
    <t>Total points to start 2013</t>
  </si>
  <si>
    <t>Charlton K</t>
  </si>
  <si>
    <t>BCV-12-3721</t>
  </si>
  <si>
    <t>Charlton K Total</t>
  </si>
  <si>
    <t>MR1-11-112</t>
  </si>
  <si>
    <t>PS2-12-041</t>
  </si>
  <si>
    <t>WH1-12-650</t>
  </si>
  <si>
    <t>points @ end of 2012</t>
  </si>
  <si>
    <t>Dissolution of Charlton &amp; Melbourne partnership</t>
  </si>
  <si>
    <t>JM2-13-042</t>
  </si>
  <si>
    <t>AB12-11-027</t>
  </si>
  <si>
    <t>Best Beginner Adult Bird</t>
  </si>
  <si>
    <t>Ford Family</t>
  </si>
  <si>
    <t>BCV-12-3083</t>
  </si>
  <si>
    <t>Ford Family Total</t>
  </si>
  <si>
    <t>TG4-12-013</t>
  </si>
  <si>
    <t>AH5-12-029</t>
  </si>
  <si>
    <t>IM3-13-085</t>
  </si>
  <si>
    <t>McAfee</t>
  </si>
  <si>
    <t>JM9-11-104</t>
  </si>
  <si>
    <t>McPhee</t>
  </si>
  <si>
    <t>BCV-13-363</t>
  </si>
  <si>
    <t>McPhee Total</t>
  </si>
  <si>
    <t>KH9-13-013</t>
  </si>
  <si>
    <t>DR1-12-090</t>
  </si>
  <si>
    <t>*Best Champion Young Bird</t>
  </si>
  <si>
    <t>BCV-11-2743</t>
  </si>
  <si>
    <t>Tyler R</t>
  </si>
  <si>
    <t>RM14-13-053</t>
  </si>
  <si>
    <t>Tyler R Total</t>
  </si>
  <si>
    <t xml:space="preserve">Date Form Received </t>
  </si>
  <si>
    <t>1st, 2nd and 3rd placed birds2013 ANBC National Show</t>
  </si>
  <si>
    <t>Cachia W</t>
  </si>
  <si>
    <t>Cachia W Total</t>
  </si>
  <si>
    <t>TA5-10-059</t>
  </si>
  <si>
    <t>DB3-12-083</t>
  </si>
  <si>
    <t>WC2-13-053</t>
  </si>
  <si>
    <t>RH5-13-080</t>
  </si>
  <si>
    <t>IM3-12-026</t>
  </si>
  <si>
    <t>DG8-12-018</t>
  </si>
  <si>
    <t>Thompson B &amp; S</t>
  </si>
  <si>
    <t>Thompson B &amp; S Total</t>
  </si>
  <si>
    <t>JRP-11-226</t>
  </si>
  <si>
    <t>1st Adult Yellowface (Australian)</t>
  </si>
  <si>
    <t>JRP-11-108</t>
  </si>
  <si>
    <t>BCV-11-5840</t>
  </si>
  <si>
    <t>PB12-11-145</t>
  </si>
  <si>
    <t>BCV-11-5051</t>
  </si>
  <si>
    <t>Promote to Champion 2014</t>
  </si>
  <si>
    <t>RB1-10-245</t>
  </si>
  <si>
    <t>RB1-10-278</t>
  </si>
  <si>
    <t>BCV-10-740</t>
  </si>
  <si>
    <t>AB6-11-062</t>
  </si>
  <si>
    <t>Byrnes Slater &amp; Whannell</t>
  </si>
  <si>
    <t>HA1-11-117</t>
  </si>
  <si>
    <t>3rd Adult Yellowface (Australian)</t>
  </si>
  <si>
    <t>Byrnes Slater &amp; Whannell Total</t>
  </si>
  <si>
    <t>KC7-09-193</t>
  </si>
  <si>
    <t>HC3-11-035</t>
  </si>
  <si>
    <t>ED5-11-041</t>
  </si>
  <si>
    <t>LD1-11-124</t>
  </si>
  <si>
    <t>LD1-11-065</t>
  </si>
  <si>
    <t>BCV-09-734</t>
  </si>
  <si>
    <t>BCV-09-688</t>
  </si>
  <si>
    <t>BCV-10-7363</t>
  </si>
  <si>
    <t>OH2-10-019</t>
  </si>
  <si>
    <t>OH2-10-058</t>
  </si>
  <si>
    <t>Lemon &amp; Dean</t>
  </si>
  <si>
    <t>BL1-11-006</t>
  </si>
  <si>
    <t>Lemon &amp; Dean Total</t>
  </si>
  <si>
    <t>DM2-11-074</t>
  </si>
  <si>
    <t>2nd Adult Yellowface (Australian)</t>
  </si>
  <si>
    <t>JM4-11-435</t>
  </si>
  <si>
    <t>MM2-11-484</t>
  </si>
  <si>
    <t>MS6-11-202</t>
  </si>
  <si>
    <t>Norton B</t>
  </si>
  <si>
    <t>BN1-11-005</t>
  </si>
  <si>
    <t>Norton B Total</t>
  </si>
  <si>
    <t>MP1-11-031</t>
  </si>
  <si>
    <t>MP1-11-040</t>
  </si>
  <si>
    <t>LR1-11-109</t>
  </si>
  <si>
    <t>LR1-11-052</t>
  </si>
  <si>
    <t>LR1-11-81</t>
  </si>
  <si>
    <t>DR1-10-No Entry</t>
  </si>
  <si>
    <t>BCV-11-5942</t>
  </si>
  <si>
    <t>JG2-11-180</t>
  </si>
  <si>
    <t>BCV-10-6994</t>
  </si>
  <si>
    <t>OZ1-10-058</t>
  </si>
  <si>
    <t>OZ1-11-110</t>
  </si>
  <si>
    <t>Stinchcombe A</t>
  </si>
  <si>
    <t>AS11-10-125</t>
  </si>
  <si>
    <t>Stinchcombe A Total</t>
  </si>
  <si>
    <t>TF1-10-005</t>
  </si>
  <si>
    <t>PT9-12-097</t>
  </si>
  <si>
    <t>PT9-11-026</t>
  </si>
  <si>
    <t>PT9-11-089</t>
  </si>
  <si>
    <t>BCV-10-2608</t>
  </si>
  <si>
    <t>GT4-10-431</t>
  </si>
  <si>
    <t>GT4-09-123</t>
  </si>
  <si>
    <t>WH1-11-592</t>
  </si>
  <si>
    <t>WH1-11-085</t>
  </si>
  <si>
    <t>RW13-11-122</t>
  </si>
  <si>
    <t>MA2-10-072</t>
  </si>
  <si>
    <t>3rd Adult Hen</t>
  </si>
  <si>
    <t>McAfee Total</t>
  </si>
  <si>
    <t>BCV-09-</t>
  </si>
  <si>
    <t>PT9-11-278</t>
  </si>
  <si>
    <t>AB12-12-052</t>
  </si>
  <si>
    <t>Kelleher D</t>
  </si>
  <si>
    <t>1DK-12-039</t>
  </si>
  <si>
    <t>Kelleher D Total</t>
  </si>
  <si>
    <t>MM2-12-156</t>
  </si>
  <si>
    <t>Young P</t>
  </si>
  <si>
    <t>PY1-12-006</t>
  </si>
  <si>
    <t>PY1-11-075</t>
  </si>
  <si>
    <t>Young P Total</t>
  </si>
  <si>
    <t>Less 7 points (dissolution of Collie &amp; Wilson partnership effective 16/3/13)</t>
  </si>
  <si>
    <t xml:space="preserve">Total </t>
  </si>
  <si>
    <t>Corcoran B</t>
  </si>
  <si>
    <t>Corcoran B Total</t>
  </si>
  <si>
    <t>BL1-12-053</t>
  </si>
  <si>
    <t>JG2-12-006</t>
  </si>
  <si>
    <t>Thomson B &amp; S</t>
  </si>
  <si>
    <t>BCV-12-5766</t>
  </si>
  <si>
    <t>Thomson B &amp; S Total</t>
  </si>
  <si>
    <t>Club Totals are on line 153</t>
  </si>
  <si>
    <t>Appleton T &amp; S</t>
  </si>
  <si>
    <t>Appleton T &amp; S Total</t>
  </si>
  <si>
    <t>Duffin G</t>
  </si>
  <si>
    <t>Duffin G Total</t>
  </si>
  <si>
    <t>Mannix G</t>
  </si>
  <si>
    <t>Mannix G Total</t>
  </si>
  <si>
    <t>GD3-12-013</t>
  </si>
  <si>
    <t>JE3-12-122</t>
  </si>
  <si>
    <t>Promote to Open 2014</t>
  </si>
  <si>
    <t>BCV-12-2408</t>
  </si>
  <si>
    <t>Alsop K &amp; S</t>
  </si>
  <si>
    <t>KS1-13-087</t>
  </si>
  <si>
    <t>Alsop K &amp; S Total</t>
  </si>
  <si>
    <t>Abbott B</t>
  </si>
  <si>
    <t>Abbott B Total</t>
  </si>
  <si>
    <t>TA2-13-011</t>
  </si>
  <si>
    <t>JRP-11-109</t>
  </si>
  <si>
    <t>DB3-12-025</t>
  </si>
  <si>
    <t>BCV-12-6135</t>
  </si>
  <si>
    <t>2013 ANBC National Show</t>
  </si>
  <si>
    <t>1st 2013 ANBC National Show Spangle AOSV</t>
  </si>
  <si>
    <t>AB1-13-083</t>
  </si>
  <si>
    <t>JM2-12-090</t>
  </si>
  <si>
    <t>JM2-12-040</t>
  </si>
  <si>
    <t>S1-12-2104</t>
  </si>
  <si>
    <t>1st Young Yellowface (Australian)</t>
  </si>
  <si>
    <t>3rd 2013 ANBC National Show Yellowface (Australian)</t>
  </si>
  <si>
    <t>BCV-13-6346</t>
  </si>
  <si>
    <t>AB6-12-041</t>
  </si>
  <si>
    <t>AB6-13-018</t>
  </si>
  <si>
    <t>TB-12-222</t>
  </si>
  <si>
    <t>HA1-12-148</t>
  </si>
  <si>
    <t>2nd Young Yellowface (Australian)</t>
  </si>
  <si>
    <t>WC2-13-162</t>
  </si>
  <si>
    <t>WC2-13-157</t>
  </si>
  <si>
    <t>KC7-13-124</t>
  </si>
  <si>
    <t>KC7-13-116</t>
  </si>
  <si>
    <t>KC7-13-117</t>
  </si>
  <si>
    <t>KC7-13-147</t>
  </si>
  <si>
    <t>KC7-13-112</t>
  </si>
  <si>
    <t>BCV-12-206</t>
  </si>
  <si>
    <t>GMC-11-215</t>
  </si>
  <si>
    <t>KC1-12-037</t>
  </si>
  <si>
    <t>3rd 2013 ANBC National Show Spangle Normal</t>
  </si>
  <si>
    <t>MA2-13-116</t>
  </si>
  <si>
    <t>SC3-11-171</t>
  </si>
  <si>
    <t>BCV-12-007</t>
  </si>
  <si>
    <t>JS4-12-090</t>
  </si>
  <si>
    <t>ED5-12-046</t>
  </si>
  <si>
    <t>3rd Young Yellowface (Australian)</t>
  </si>
  <si>
    <t>LD1-13-133</t>
  </si>
  <si>
    <t>GD3-12-015</t>
  </si>
  <si>
    <t>GD3-14-001</t>
  </si>
  <si>
    <t>JE3-12-110</t>
  </si>
  <si>
    <t>JE3-12-026</t>
  </si>
  <si>
    <t>BCV-12-3904</t>
  </si>
  <si>
    <t>LC7-12-009</t>
  </si>
  <si>
    <t>2nd 2013 ANBC National Show Clearwing</t>
  </si>
  <si>
    <t>IG1-12-025</t>
  </si>
  <si>
    <t>1st 2013 ANBC National Show Lacewing</t>
  </si>
  <si>
    <t>BCV-12-6870</t>
  </si>
  <si>
    <t>ST1-12-080</t>
  </si>
  <si>
    <t>ST1-13-032</t>
  </si>
  <si>
    <t>ST1-13-014</t>
  </si>
  <si>
    <t>OH2-13-003</t>
  </si>
  <si>
    <t>GH1-12-080</t>
  </si>
  <si>
    <t>GH1-12-044</t>
  </si>
  <si>
    <t>GH1-12-137</t>
  </si>
  <si>
    <t>BCV-12-134</t>
  </si>
  <si>
    <t>MH12-12-021</t>
  </si>
  <si>
    <t>MH12-14-018</t>
  </si>
  <si>
    <t>BCV-13-3954</t>
  </si>
  <si>
    <t>KH1-12-057</t>
  </si>
  <si>
    <t>KH9-13-081</t>
  </si>
  <si>
    <t>RH5-12-131</t>
  </si>
  <si>
    <t>RH5-12-134</t>
  </si>
  <si>
    <t>AH2-12-060</t>
  </si>
  <si>
    <t>AH2-13-103</t>
  </si>
  <si>
    <t>BH2-12-075</t>
  </si>
  <si>
    <t>1st 2013 ANBC National Show Yellowface (English)</t>
  </si>
  <si>
    <t>IH1-12-747</t>
  </si>
  <si>
    <t>IH1-12-566</t>
  </si>
  <si>
    <t>IH1-12-713</t>
  </si>
  <si>
    <t>1st 2013 ANBC National Greygreen</t>
  </si>
  <si>
    <t>IH1-12-649</t>
  </si>
  <si>
    <t>2nd 2013 ANBC National Opaline</t>
  </si>
  <si>
    <t>1st 2013 ANBC National Hen</t>
  </si>
  <si>
    <t>Kamel H</t>
  </si>
  <si>
    <t>HK3-12-045</t>
  </si>
  <si>
    <t>2nd 2013 ANBC National Crest</t>
  </si>
  <si>
    <t>Kamel H Total</t>
  </si>
  <si>
    <t>Lay M</t>
  </si>
  <si>
    <t>DXM-13-044</t>
  </si>
  <si>
    <t>Lay M Total</t>
  </si>
  <si>
    <t>JL1-12-105</t>
  </si>
  <si>
    <t>JL1-12-050</t>
  </si>
  <si>
    <t>JL1-12-149</t>
  </si>
  <si>
    <t>JL1-12-166</t>
  </si>
  <si>
    <t>JL1-12-058</t>
  </si>
  <si>
    <t>1st 2013 ANBC National Show Cinnamon</t>
  </si>
  <si>
    <t>2nd 2013 ANBC National Show Cinnamon</t>
  </si>
  <si>
    <t>3rd 2013 ANBC National Show Clearbody</t>
  </si>
  <si>
    <t>2nd 2013 ANBC National Show Dominant Pied</t>
  </si>
  <si>
    <t>JL1-13-172</t>
  </si>
  <si>
    <t>JL1-13-180</t>
  </si>
  <si>
    <t>DM2-13-080</t>
  </si>
  <si>
    <t>DM2-13-065</t>
  </si>
  <si>
    <t>IM3-13-133</t>
  </si>
  <si>
    <t>MM6-12-113</t>
  </si>
  <si>
    <t>JM4-13-156</t>
  </si>
  <si>
    <t>McNaugton L</t>
  </si>
  <si>
    <t>LM2-13-002</t>
  </si>
  <si>
    <t>McNaugton L Total</t>
  </si>
  <si>
    <t>BCV-12-4006</t>
  </si>
  <si>
    <t>3rd 2013 ANBC National Show Grey</t>
  </si>
  <si>
    <t>MM2-14-303</t>
  </si>
  <si>
    <t>MM2-13-155</t>
  </si>
  <si>
    <t>MM2-14-304</t>
  </si>
  <si>
    <t>MM2-13-077</t>
  </si>
  <si>
    <t>MB8-13-096</t>
  </si>
  <si>
    <t>SM4-12-141</t>
  </si>
  <si>
    <t>SM4-12-102</t>
  </si>
  <si>
    <t>SM4-12-006</t>
  </si>
  <si>
    <t>MS6-12-164</t>
  </si>
  <si>
    <t>MS6-12-192</t>
  </si>
  <si>
    <t>MS6-12-167</t>
  </si>
  <si>
    <t>MS6-13-212</t>
  </si>
  <si>
    <t>MS6-13-096</t>
  </si>
  <si>
    <t>BCV-11-3967</t>
  </si>
  <si>
    <t>MtGambierUBC</t>
  </si>
  <si>
    <t>TP4-13-2013</t>
  </si>
  <si>
    <t>DR4-12-352</t>
  </si>
  <si>
    <t>1st 2013 ANBC National Show Albino</t>
  </si>
  <si>
    <t>MR1-13-113</t>
  </si>
  <si>
    <t>MR1-13-078</t>
  </si>
  <si>
    <t>MR1-13-232</t>
  </si>
  <si>
    <t>MR1-13-191</t>
  </si>
  <si>
    <t>DG8-13-126</t>
  </si>
  <si>
    <t>DG8-13-045</t>
  </si>
  <si>
    <t>LR1-12-138</t>
  </si>
  <si>
    <t>LR1-12-004</t>
  </si>
  <si>
    <t>3rd ANBC National Show Violet</t>
  </si>
  <si>
    <t>LR1-12-030</t>
  </si>
  <si>
    <t>LR1-13-147</t>
  </si>
  <si>
    <t>DR1-12-087</t>
  </si>
  <si>
    <t>DR1-12-105</t>
  </si>
  <si>
    <t>DR1-14-033</t>
  </si>
  <si>
    <t>DR1-13-116</t>
  </si>
  <si>
    <t>DR1-14-005</t>
  </si>
  <si>
    <t>BCV-12-1691</t>
  </si>
  <si>
    <t>SR1-12-006</t>
  </si>
  <si>
    <t>SR1-12-022</t>
  </si>
  <si>
    <t>SR1-12-011</t>
  </si>
  <si>
    <t>AR1-12-169</t>
  </si>
  <si>
    <t>AR1-12-040</t>
  </si>
  <si>
    <t>AR1-13-147</t>
  </si>
  <si>
    <t>AR1-13-234</t>
  </si>
  <si>
    <t>AR1-13-221</t>
  </si>
  <si>
    <t>AR1-13-156</t>
  </si>
  <si>
    <t>AR1-13-120</t>
  </si>
  <si>
    <t>JG2-12-013</t>
  </si>
  <si>
    <t>JG2-13-284</t>
  </si>
  <si>
    <t>JG2-13-288</t>
  </si>
  <si>
    <t>JG2-13-259</t>
  </si>
  <si>
    <t>JG2-13-265</t>
  </si>
  <si>
    <t>JG2-13-383</t>
  </si>
  <si>
    <t>JG2-13-299</t>
  </si>
  <si>
    <t>JG2-13-281</t>
  </si>
  <si>
    <t>GR9-13-225</t>
  </si>
  <si>
    <t>GR9-13-219</t>
  </si>
  <si>
    <t>GR9-13-211</t>
  </si>
  <si>
    <t>GR9-13-208</t>
  </si>
  <si>
    <t>GR9-13-168</t>
  </si>
  <si>
    <t>GR9-13-175</t>
  </si>
  <si>
    <t>GR9-13-249</t>
  </si>
  <si>
    <t>PS2-12-087</t>
  </si>
  <si>
    <t>PS2-12-065</t>
  </si>
  <si>
    <t>PS2-12-185</t>
  </si>
  <si>
    <t>CF1-12-208</t>
  </si>
  <si>
    <t>CF1-12-058</t>
  </si>
  <si>
    <t>BS1-12-216</t>
  </si>
  <si>
    <t>1st 2013 ANBC National Show Blackeye</t>
  </si>
  <si>
    <t>1st 2012 ANBC National Show Clearwing</t>
  </si>
  <si>
    <t>CF1-13-011</t>
  </si>
  <si>
    <t>CF1-13-057</t>
  </si>
  <si>
    <t>BS1-13-161</t>
  </si>
  <si>
    <t>BS1-13-120</t>
  </si>
  <si>
    <t>Smith J</t>
  </si>
  <si>
    <t>JS11-13-148</t>
  </si>
  <si>
    <t>Smith J Total</t>
  </si>
  <si>
    <t>KS5-12-153</t>
  </si>
  <si>
    <t>TF1-13-079</t>
  </si>
  <si>
    <t>PT9-12-138</t>
  </si>
  <si>
    <t>2nd 2013 ANBC National Show Albino</t>
  </si>
  <si>
    <t>PT9-13-182</t>
  </si>
  <si>
    <t>PT9-13-215</t>
  </si>
  <si>
    <t>PT9-13-185</t>
  </si>
  <si>
    <t>PT9-13-242</t>
  </si>
  <si>
    <t>SA Exhibitor</t>
  </si>
  <si>
    <t>TIL-12-007</t>
  </si>
  <si>
    <t>TIL-13-029</t>
  </si>
  <si>
    <t>TIL-13-2013</t>
  </si>
  <si>
    <t>BCV-12-3446</t>
  </si>
  <si>
    <t>1st 2013 ANBC National Show Lutino</t>
  </si>
  <si>
    <t>GT4-12-376</t>
  </si>
  <si>
    <t>GT4-13-156</t>
  </si>
  <si>
    <t>GT4-13-185</t>
  </si>
  <si>
    <t>T1-12-088</t>
  </si>
  <si>
    <t>T1-13-2014</t>
  </si>
  <si>
    <t>MT1-12-067</t>
  </si>
  <si>
    <t>WH1-12-711</t>
  </si>
  <si>
    <t>WH1-12-973</t>
  </si>
  <si>
    <t>WH1-12-727</t>
  </si>
  <si>
    <t>WH1-13-1294</t>
  </si>
  <si>
    <t>RW13-12-101</t>
  </si>
  <si>
    <t>RW13-12-017</t>
  </si>
  <si>
    <t>AW6-13-060</t>
  </si>
  <si>
    <t>Mt Gambier UBC</t>
  </si>
  <si>
    <t>Brown J</t>
  </si>
  <si>
    <t>Brown J Total</t>
  </si>
  <si>
    <t>Fox L</t>
  </si>
  <si>
    <t>Fox L Total</t>
  </si>
  <si>
    <t>Grech S&amp;T</t>
  </si>
  <si>
    <t>Grech S&amp;T Total</t>
  </si>
  <si>
    <t>Boromeo G</t>
  </si>
  <si>
    <t>Boromeo G Total</t>
  </si>
  <si>
    <t xml:space="preserve">Bridgeman K M &amp; M </t>
  </si>
  <si>
    <t>Bridgeman K M &amp; M  Total</t>
  </si>
  <si>
    <t xml:space="preserve">AppletonT &amp; S </t>
  </si>
  <si>
    <t>AppletonT &amp; S  Total</t>
  </si>
  <si>
    <t>Mccahon D</t>
  </si>
  <si>
    <t>Mccahon D Total</t>
  </si>
  <si>
    <t>Ron Wilson</t>
  </si>
  <si>
    <t>Ron Wilson Total</t>
  </si>
  <si>
    <t>Wilson Ron  Total</t>
  </si>
  <si>
    <t>Yellowface (Australian)</t>
  </si>
  <si>
    <t>4 Yellowface (Australian)</t>
  </si>
  <si>
    <t>1 Yellowface (Australian)</t>
  </si>
  <si>
    <t>5 Yellowface (Australian)</t>
  </si>
  <si>
    <t>3 Yellowface (Australian)</t>
  </si>
  <si>
    <t>6 Yellowface (Australian)</t>
  </si>
  <si>
    <t>Bond M</t>
  </si>
  <si>
    <t>2 Yellowface (Australian)</t>
  </si>
  <si>
    <t>Bond M Total</t>
  </si>
  <si>
    <t>Byrnes, Slatter &amp; Whannell</t>
  </si>
  <si>
    <t>Byrnes, Slater &amp; Whannel</t>
  </si>
  <si>
    <t>Byrnes, Slater &amp; Whannel Total</t>
  </si>
  <si>
    <t xml:space="preserve">Herbert B &amp; D </t>
  </si>
  <si>
    <t>Herbert B &amp; D  Total</t>
  </si>
  <si>
    <t>Mulqueen D</t>
  </si>
  <si>
    <t>Mulqueen D Total</t>
  </si>
  <si>
    <t>Sedgeman M</t>
  </si>
  <si>
    <t>Sedgeman M Total</t>
  </si>
  <si>
    <t>Bridgeman K M &amp; M</t>
  </si>
  <si>
    <t>Bridgeman K M &amp; M Total</t>
  </si>
  <si>
    <t>Matthews &amp; Mclachlan</t>
  </si>
  <si>
    <t>Matthews &amp; Mclachlan Total</t>
  </si>
  <si>
    <t>Hatherall A</t>
  </si>
  <si>
    <t>Hatherall A Total</t>
  </si>
  <si>
    <t>Meale J</t>
  </si>
  <si>
    <t>Meale J Total</t>
  </si>
  <si>
    <t xml:space="preserve"> Wilson Ron</t>
  </si>
  <si>
    <t xml:space="preserve"> Wilson Ron Total</t>
  </si>
  <si>
    <t>Cotzau R</t>
  </si>
  <si>
    <t>Cotzau R Total</t>
  </si>
  <si>
    <t xml:space="preserve">Appleton T&amp;S </t>
  </si>
  <si>
    <t>Appleton T&amp;S  Total</t>
  </si>
  <si>
    <t xml:space="preserve">Thompson B &amp; S </t>
  </si>
  <si>
    <t>Thompson B &amp; S  Total</t>
  </si>
  <si>
    <t>Patterson B</t>
  </si>
  <si>
    <t>Patterson B Total</t>
  </si>
  <si>
    <t>Stephens T</t>
  </si>
  <si>
    <t>Stephens T Total</t>
  </si>
  <si>
    <t xml:space="preserve">DARK EYED CLEAR </t>
  </si>
  <si>
    <t>5 DARK EYED CLEAR - EXHIBITION CLASS</t>
  </si>
  <si>
    <t>6 DARK EYED CLEAR - EXHIBITION CLASS</t>
  </si>
  <si>
    <t>3 DARK EYED CLEAR - EXHIBITION CLASS</t>
  </si>
  <si>
    <t>Brian Abbott</t>
  </si>
  <si>
    <t>2 DARK EYED CLEAR - EXHIBITION CLASS</t>
  </si>
  <si>
    <t>Brian Abbott Total</t>
  </si>
  <si>
    <t>4 DARK EYED CLEAR - EXHIBITION CLASS</t>
  </si>
  <si>
    <t>DARK EYED CLEAR - EXHIBITION CLASS</t>
  </si>
  <si>
    <t>1 DARK EYED CLEAR - EXHIBITION CLASS</t>
  </si>
  <si>
    <t>BCV-12-4686</t>
  </si>
  <si>
    <t>BCV-12-5350</t>
  </si>
  <si>
    <t>TF1-12-075</t>
  </si>
  <si>
    <t>Cabel C</t>
  </si>
  <si>
    <t>Western Suburbrs</t>
  </si>
  <si>
    <t>Cabel C Total</t>
  </si>
  <si>
    <t>DB3-13-119</t>
  </si>
  <si>
    <t>JM2-11-103</t>
  </si>
  <si>
    <t>Promote to Intermediate 2014</t>
  </si>
  <si>
    <t>WC2-14-012</t>
  </si>
  <si>
    <t>Cunny S</t>
  </si>
  <si>
    <t>SC8-13-006</t>
  </si>
  <si>
    <t>Cunny S Total</t>
  </si>
  <si>
    <t>BCV-12-4084</t>
  </si>
  <si>
    <t>OH2-13-029</t>
  </si>
  <si>
    <t>RH5-14-020</t>
  </si>
  <si>
    <t>IM3-14-013</t>
  </si>
  <si>
    <t>IM3-13-083</t>
  </si>
  <si>
    <t>BCV-13-351</t>
  </si>
  <si>
    <t>BCV-11-3983</t>
  </si>
  <si>
    <t>Paterson T</t>
  </si>
  <si>
    <t>Paterson T Total</t>
  </si>
  <si>
    <t>BCV-13-691</t>
  </si>
  <si>
    <t>Shembri B</t>
  </si>
  <si>
    <t>BS9-13-055</t>
  </si>
  <si>
    <t>Shembri B Total</t>
  </si>
  <si>
    <t>colac</t>
  </si>
  <si>
    <t>GT4-13-219</t>
  </si>
  <si>
    <t>MT1-12-132</t>
  </si>
  <si>
    <t>points @ end of 2013</t>
  </si>
  <si>
    <t>less promotions  (to Champion, Open and Intermediate. All start 2014 @ zero)</t>
  </si>
  <si>
    <t>less demotion to Open points</t>
  </si>
  <si>
    <t>Grech S</t>
  </si>
  <si>
    <t>Grech S Total</t>
  </si>
  <si>
    <t>Ackerley K</t>
  </si>
  <si>
    <t>Ackerley K Total</t>
  </si>
  <si>
    <t xml:space="preserve">Randle A &amp; G </t>
  </si>
  <si>
    <t>Randle A &amp; G  Total</t>
  </si>
  <si>
    <t>Bradford &amp; Schembri</t>
  </si>
  <si>
    <t>Bradford &amp; Schembri Total</t>
  </si>
  <si>
    <t>Grech S T</t>
  </si>
  <si>
    <t>Grech S T Total</t>
  </si>
  <si>
    <t>Charlton D</t>
  </si>
  <si>
    <t>Charlton D Total</t>
  </si>
  <si>
    <t>Mc Naughton L</t>
  </si>
  <si>
    <t>Mc Naughton L Total</t>
  </si>
  <si>
    <t>Collyer B</t>
  </si>
  <si>
    <t>Collyer B Total</t>
  </si>
  <si>
    <t xml:space="preserve">Alsop K &amp; S </t>
  </si>
  <si>
    <t>Alsop K &amp; S  Total</t>
  </si>
  <si>
    <t>Carter B</t>
  </si>
  <si>
    <t>Carter B Total</t>
  </si>
  <si>
    <t>less remaing 2011 points (1365)</t>
  </si>
  <si>
    <t>WC2-13-152</t>
  </si>
  <si>
    <t>KC1-13-119</t>
  </si>
  <si>
    <t>JE3-13-007</t>
  </si>
  <si>
    <t>OH2-13-032</t>
  </si>
  <si>
    <t>KH9-13-069</t>
  </si>
  <si>
    <t>KH5-13-032</t>
  </si>
  <si>
    <t>RH5-14-072</t>
  </si>
  <si>
    <t>MS6-13-060</t>
  </si>
  <si>
    <t>KH9-12-013</t>
  </si>
  <si>
    <t>DG8-13-058</t>
  </si>
  <si>
    <t>KS5-10-028</t>
  </si>
  <si>
    <t>BA2-12-049</t>
  </si>
  <si>
    <t>GP1-11-032</t>
  </si>
  <si>
    <t>2nd Adult DARK EYED CLEAR - EXHIBITION CLASS</t>
  </si>
  <si>
    <t>DA1-12-141</t>
  </si>
  <si>
    <t>TA5-11-076</t>
  </si>
  <si>
    <t>TA5-12-076</t>
  </si>
  <si>
    <t>JRP-12-2207</t>
  </si>
  <si>
    <t>AB1-12-230</t>
  </si>
  <si>
    <t>AB1-12-135</t>
  </si>
  <si>
    <t>AB1-12-241</t>
  </si>
  <si>
    <t>BCV-12-4742</t>
  </si>
  <si>
    <t>AB2-12-036</t>
  </si>
  <si>
    <t>BCV-12-6739</t>
  </si>
  <si>
    <t>Cassar C</t>
  </si>
  <si>
    <t>CC3-12-050</t>
  </si>
  <si>
    <t>Cassar C Total</t>
  </si>
  <si>
    <t>KC1-12-096</t>
  </si>
  <si>
    <t>MA2-09-123</t>
  </si>
  <si>
    <t>LD1-12-138</t>
  </si>
  <si>
    <t>BCV-12-6972</t>
  </si>
  <si>
    <t>ST1-10-7403</t>
  </si>
  <si>
    <t>ST1-10-292</t>
  </si>
  <si>
    <t>AH2-11-037</t>
  </si>
  <si>
    <t>IHI-10-277</t>
  </si>
  <si>
    <t>IHI-12-474</t>
  </si>
  <si>
    <t>IHI-12-527</t>
  </si>
  <si>
    <t>IHI-12-713</t>
  </si>
  <si>
    <t>IHI-12-757</t>
  </si>
  <si>
    <t>IHI-12-575</t>
  </si>
  <si>
    <t>GM10-12-014</t>
  </si>
  <si>
    <t>MS6-11-099</t>
  </si>
  <si>
    <t>MS6-11-174</t>
  </si>
  <si>
    <t>BCV-12-2378</t>
  </si>
  <si>
    <t>1st Adult Dilute</t>
  </si>
  <si>
    <t>MP1-12-042</t>
  </si>
  <si>
    <t>2nd Adult Dilute</t>
  </si>
  <si>
    <t>DR1-12-111</t>
  </si>
  <si>
    <t>AR1-12-052</t>
  </si>
  <si>
    <t>AR1-12-218</t>
  </si>
  <si>
    <t>JG2-11-246</t>
  </si>
  <si>
    <t>1st Adult DARK EYED CLEAR - EXHIBITION CLASS</t>
  </si>
  <si>
    <t>PS2-12-160</t>
  </si>
  <si>
    <t>BCV-11-3480</t>
  </si>
  <si>
    <t>PT9-10-1112</t>
  </si>
  <si>
    <t>PT9-12-162</t>
  </si>
  <si>
    <t>PT9-12-121</t>
  </si>
  <si>
    <t>GT4-12-344</t>
  </si>
  <si>
    <t>MT1-11-018</t>
  </si>
  <si>
    <t>Vella P</t>
  </si>
  <si>
    <t>PV1-12-026</t>
  </si>
  <si>
    <t>PV1-12-119</t>
  </si>
  <si>
    <t>PV1-12-100</t>
  </si>
  <si>
    <t xml:space="preserve">Vella P </t>
  </si>
  <si>
    <t>Vella P Total</t>
  </si>
  <si>
    <t>WH1-12-030</t>
  </si>
  <si>
    <t>Gardiner G</t>
  </si>
  <si>
    <t>Gardiner G Total</t>
  </si>
  <si>
    <t xml:space="preserve">Formosa L &amp; L </t>
  </si>
  <si>
    <t>Formosa L &amp; L  Total</t>
  </si>
  <si>
    <t>KH5-13-019</t>
  </si>
  <si>
    <t>TF1-13-052</t>
  </si>
  <si>
    <t>Boremeo G</t>
  </si>
  <si>
    <t>BCV-132719</t>
  </si>
  <si>
    <t>Boremeo G Total</t>
  </si>
  <si>
    <t>GD3-13-054</t>
  </si>
  <si>
    <t>1DK-13-055</t>
  </si>
  <si>
    <t>McGregor P</t>
  </si>
  <si>
    <t>PM2-13-142</t>
  </si>
  <si>
    <t>PM2-12-079</t>
  </si>
  <si>
    <t>McGregor P Total</t>
  </si>
  <si>
    <t>RN2-13-029</t>
  </si>
  <si>
    <t>PT1-13-224</t>
  </si>
  <si>
    <t>Watson G &amp; M</t>
  </si>
  <si>
    <t>1W-11-345</t>
  </si>
  <si>
    <t>Watson G &amp; M Total</t>
  </si>
  <si>
    <t>George  T</t>
  </si>
  <si>
    <t>AB12-13-058</t>
  </si>
  <si>
    <t>BCV-13-2803</t>
  </si>
  <si>
    <t>JO2-13-003</t>
  </si>
  <si>
    <t>JW11-11-010</t>
  </si>
  <si>
    <t>1st, 2nd and 3rd placed birds 2014 ANBC National Show</t>
  </si>
  <si>
    <t>AB1-13-062</t>
  </si>
  <si>
    <t>KC1-12-3702</t>
  </si>
  <si>
    <t>GB8-13-025</t>
  </si>
  <si>
    <t>GM10-14-008</t>
  </si>
  <si>
    <t>JM4-13-102</t>
  </si>
  <si>
    <t>MP1-11-103</t>
  </si>
  <si>
    <t>MR1-10-123</t>
  </si>
  <si>
    <t>George  T Total</t>
  </si>
  <si>
    <t>Byrnes,Slater&amp;Whannell</t>
  </si>
  <si>
    <t>Byrnes,Slater&amp;Whannell Total</t>
  </si>
  <si>
    <t>McAfee J</t>
  </si>
  <si>
    <t>McAfee J Total</t>
  </si>
  <si>
    <t>Points removed due to formation of Partnership</t>
  </si>
  <si>
    <t>Demote to Open 2014</t>
  </si>
  <si>
    <t xml:space="preserve">Coleiro C &amp; K </t>
  </si>
  <si>
    <t>Coleiro C &amp; K  Total</t>
  </si>
  <si>
    <t>A &amp; T Bird</t>
  </si>
  <si>
    <t>A &amp; T Bird Total</t>
  </si>
  <si>
    <t>McCredden M</t>
  </si>
  <si>
    <t>McCredden M Total</t>
  </si>
  <si>
    <t>Dilute</t>
  </si>
  <si>
    <t>546 Total</t>
  </si>
  <si>
    <t>557 Total</t>
  </si>
  <si>
    <t>DA1-11-081</t>
  </si>
  <si>
    <t>DB4-13-070</t>
  </si>
  <si>
    <t>KH9-14-073</t>
  </si>
  <si>
    <t>GM10-12-011</t>
  </si>
  <si>
    <t>DG8-14-073</t>
  </si>
  <si>
    <t>Wilson  &amp; Hoadley</t>
  </si>
  <si>
    <t>Wilson  &amp; Hoadley Total</t>
  </si>
  <si>
    <t>Botha D</t>
  </si>
  <si>
    <t>B2-13-017</t>
  </si>
  <si>
    <t>Botha D Total</t>
  </si>
  <si>
    <t>KH5-13-070</t>
  </si>
  <si>
    <t>TIL-13-058</t>
  </si>
  <si>
    <t>GT4-13-142</t>
  </si>
  <si>
    <t>GT4-12-489</t>
  </si>
  <si>
    <t>Points removed due to promotion by South Australia</t>
  </si>
  <si>
    <t>JRP-13-3055</t>
  </si>
  <si>
    <t>AB1-13-177</t>
  </si>
  <si>
    <t>JM2-13-053</t>
  </si>
  <si>
    <t>BCV-13-6325</t>
  </si>
  <si>
    <t>AB6-13-027</t>
  </si>
  <si>
    <t>2014 ANBC National Show</t>
  </si>
  <si>
    <t>2nd 2014 ANBC National Spangle AOSV</t>
  </si>
  <si>
    <t>BCV-13-4855</t>
  </si>
  <si>
    <t>EC1-13-031</t>
  </si>
  <si>
    <t>EC1-13-098</t>
  </si>
  <si>
    <t>JS4-13-001</t>
  </si>
  <si>
    <t>3rd 2014 ANBC National Grey</t>
  </si>
  <si>
    <t>LD1-13-089</t>
  </si>
  <si>
    <t>LD1-13-058</t>
  </si>
  <si>
    <t>LD1-13-033</t>
  </si>
  <si>
    <t>LD1-13-031</t>
  </si>
  <si>
    <t>1st 2014 ANBC National Clear Wing</t>
  </si>
  <si>
    <t>014/06/2014</t>
  </si>
  <si>
    <t>3rd 2014 ANBC National Crest</t>
  </si>
  <si>
    <t>1st 2014 ANBC National Spangle AOSV</t>
  </si>
  <si>
    <t>Embrey T</t>
  </si>
  <si>
    <t>TE1-13-032</t>
  </si>
  <si>
    <t>Embrey T Total</t>
  </si>
  <si>
    <t>JE3-13-035</t>
  </si>
  <si>
    <t>JE3-13-067</t>
  </si>
  <si>
    <t>BCV-13-4459</t>
  </si>
  <si>
    <t>3rd 2014 ANBC National Clearbody</t>
  </si>
  <si>
    <t>2nd 2014 ANBC National Grey Wing</t>
  </si>
  <si>
    <t>JF1-13-012</t>
  </si>
  <si>
    <t>JF1-13-018</t>
  </si>
  <si>
    <t>1st 2014 ANBC National Fallow</t>
  </si>
  <si>
    <t>Gerch S</t>
  </si>
  <si>
    <t>ST1-13-102</t>
  </si>
  <si>
    <t>Gerch S Total</t>
  </si>
  <si>
    <t>BCV-13-2619</t>
  </si>
  <si>
    <t>3rd 2014 ANBC National Grey Wing</t>
  </si>
  <si>
    <t>ST1-13-053</t>
  </si>
  <si>
    <t>ST1-13-012</t>
  </si>
  <si>
    <t>3rd 2014 ANBC National Lacewing</t>
  </si>
  <si>
    <t>MH12-13-025</t>
  </si>
  <si>
    <t>BCV-13-3956</t>
  </si>
  <si>
    <t>RH5-13-128</t>
  </si>
  <si>
    <t>IH1-13-1276</t>
  </si>
  <si>
    <t>IH1-13-1202</t>
  </si>
  <si>
    <t>2nd ANBC National Yellowface (English)</t>
  </si>
  <si>
    <t>3rd 2014 ANBC National Blue</t>
  </si>
  <si>
    <t>JL1-13-015</t>
  </si>
  <si>
    <t>JL1-13-160</t>
  </si>
  <si>
    <t>JL1-13-174</t>
  </si>
  <si>
    <t>JL1-13-073</t>
  </si>
  <si>
    <t>JL1-13-146</t>
  </si>
  <si>
    <t>3rd 2014 ANBC National Lutino</t>
  </si>
  <si>
    <t>2nd 2014 ANBC National Cinnamon</t>
  </si>
  <si>
    <t>3rd 2014 ANBC National Opaline</t>
  </si>
  <si>
    <t>3rd 2014 ANBC National Show Violet</t>
  </si>
  <si>
    <t>BCV-13-7819</t>
  </si>
  <si>
    <t>2nd Young DARK EYED CLEAR - EXHIBITION CLASS</t>
  </si>
  <si>
    <t>DM2-13-044</t>
  </si>
  <si>
    <t>3rd Young DARK EYED CLEAR - EXHIBITION CLASS</t>
  </si>
  <si>
    <t>IM3-13-053</t>
  </si>
  <si>
    <t>IM3-13-122</t>
  </si>
  <si>
    <t>PM2-13-022</t>
  </si>
  <si>
    <t>1st 2014 ANBC National Show Green</t>
  </si>
  <si>
    <t>BM5-13-015</t>
  </si>
  <si>
    <t>2nd 2014 ANBC National Albino</t>
  </si>
  <si>
    <t>MB8-13-006</t>
  </si>
  <si>
    <t>MS6-13-086</t>
  </si>
  <si>
    <t>MS6-13-117</t>
  </si>
  <si>
    <t>3rd Young Dilute</t>
  </si>
  <si>
    <t>MP1-13-042</t>
  </si>
  <si>
    <t>MR1-13-224</t>
  </si>
  <si>
    <t>2nd Young Dilute</t>
  </si>
  <si>
    <t>MR1-13-008</t>
  </si>
  <si>
    <t>DR1-13-025</t>
  </si>
  <si>
    <t>1st ANBC National Black Eye</t>
  </si>
  <si>
    <t>AR1-13-193</t>
  </si>
  <si>
    <t>AR1-13-226</t>
  </si>
  <si>
    <t>AR1-13-251</t>
  </si>
  <si>
    <t>JG2-13-027</t>
  </si>
  <si>
    <t>JG2-13-295</t>
  </si>
  <si>
    <t>JG2-13-021</t>
  </si>
  <si>
    <t>JG2-13-033</t>
  </si>
  <si>
    <t>JG2-13-075</t>
  </si>
  <si>
    <t>1st Young DARK EYED CLEAR - EXHIBITION CLASS</t>
  </si>
  <si>
    <t>1st 2014 ANBC National Lutino</t>
  </si>
  <si>
    <t>1st 2014 ANBC National DARK EYED CLEAR - EXHIBITION CLASS</t>
  </si>
  <si>
    <t>2nd ANBC National Yellowface (Australian)</t>
  </si>
  <si>
    <t>PS2-13-092</t>
  </si>
  <si>
    <t>PS2-13-006</t>
  </si>
  <si>
    <t>BS1-13-198</t>
  </si>
  <si>
    <t>BS1-13-133</t>
  </si>
  <si>
    <t>CF1-13-136</t>
  </si>
  <si>
    <t>CF1-13-157</t>
  </si>
  <si>
    <t>BS1-13-078</t>
  </si>
  <si>
    <t>BS1-13-171</t>
  </si>
  <si>
    <t>BS1-13-114</t>
  </si>
  <si>
    <t>1st 2014 ANBC National Opaline</t>
  </si>
  <si>
    <t>1st 2014 ANBC National Show Greygreen</t>
  </si>
  <si>
    <t>BCV-13-7087</t>
  </si>
  <si>
    <t>PT9-13-023</t>
  </si>
  <si>
    <t>PT9-13-061</t>
  </si>
  <si>
    <t>PT9-13-048</t>
  </si>
  <si>
    <t>PT9-13-195</t>
  </si>
  <si>
    <t>1st Young Dilute</t>
  </si>
  <si>
    <t>BCV-13-7080</t>
  </si>
  <si>
    <t>PT9-13-058</t>
  </si>
  <si>
    <t>1st 2014 ANBC National Dilute</t>
  </si>
  <si>
    <t>BCV-13-182</t>
  </si>
  <si>
    <t>2nd 2014 ANBC National Show Green</t>
  </si>
  <si>
    <t>PT7-13-224</t>
  </si>
  <si>
    <t>PT7-13-074</t>
  </si>
  <si>
    <t>JW6-13-035</t>
  </si>
  <si>
    <t>JW6-13-010</t>
  </si>
  <si>
    <t>3rd Adult Dilute</t>
  </si>
  <si>
    <t>LB-13-061</t>
  </si>
  <si>
    <t>Owen P</t>
  </si>
  <si>
    <t>BCV-13-4513</t>
  </si>
  <si>
    <t>Owen P Total</t>
  </si>
  <si>
    <t>JM2-14-079</t>
  </si>
  <si>
    <t>Bridegeman KM &amp; M</t>
  </si>
  <si>
    <t>B3-13-009</t>
  </si>
  <si>
    <t>Bridegeman KM &amp; M Total</t>
  </si>
  <si>
    <t>DM18-14-020</t>
  </si>
  <si>
    <t>DG8-13-069</t>
  </si>
  <si>
    <t>PS2-14-022</t>
  </si>
  <si>
    <t>Colerio C</t>
  </si>
  <si>
    <t>KC10-13-003</t>
  </si>
  <si>
    <t>Colerio C Total</t>
  </si>
  <si>
    <t>LD3-14-052</t>
  </si>
  <si>
    <t>DM18-14-069</t>
  </si>
  <si>
    <t>PS2-12-166</t>
  </si>
  <si>
    <t>BCV-13-127</t>
  </si>
  <si>
    <t>5 Dilute</t>
  </si>
  <si>
    <t>4 Dilute</t>
  </si>
  <si>
    <t>6 Dilute</t>
  </si>
  <si>
    <t>3 Dilute</t>
  </si>
  <si>
    <t>2 Dilute</t>
  </si>
  <si>
    <t>1 Dilute</t>
  </si>
  <si>
    <t>156 Total</t>
  </si>
  <si>
    <t>567 Total</t>
  </si>
  <si>
    <t>DB4-14-035</t>
  </si>
  <si>
    <t>WC2-14-152</t>
  </si>
  <si>
    <t>DC11-14-089</t>
  </si>
  <si>
    <t>DC11-14-131</t>
  </si>
  <si>
    <t>LD1-14-020</t>
  </si>
  <si>
    <t>inter</t>
  </si>
  <si>
    <t>MS6-13-132</t>
  </si>
  <si>
    <t>MP1-12-101</t>
  </si>
  <si>
    <t>McCahon V &amp; D</t>
  </si>
  <si>
    <t>McCahon V &amp; D Total</t>
  </si>
  <si>
    <t>AB1-14-068</t>
  </si>
  <si>
    <t>AB1-14-050</t>
  </si>
  <si>
    <t>BCV-14-4300</t>
  </si>
  <si>
    <t>BS9-14-072</t>
  </si>
  <si>
    <t>CC6-14-068</t>
  </si>
  <si>
    <t>WC2-14-174</t>
  </si>
  <si>
    <t>KC7-14-085</t>
  </si>
  <si>
    <t>DC11-14-146</t>
  </si>
  <si>
    <t>DC11-14-152</t>
  </si>
  <si>
    <t>JE3-14-281</t>
  </si>
  <si>
    <t>Friedrichsen R</t>
  </si>
  <si>
    <t>RF7-14-032</t>
  </si>
  <si>
    <t>Friedrichsen R Total</t>
  </si>
  <si>
    <t>ST1-14-121</t>
  </si>
  <si>
    <t>ST1-14-140</t>
  </si>
  <si>
    <t>ST1-14-136</t>
  </si>
  <si>
    <t>BCV-14-1255</t>
  </si>
  <si>
    <t>Hickling K</t>
  </si>
  <si>
    <t>KH9-14-105</t>
  </si>
  <si>
    <t>Hickling K Total</t>
  </si>
  <si>
    <t>AH2-14-120</t>
  </si>
  <si>
    <t>BH2-14-056</t>
  </si>
  <si>
    <t>JL1-14-218</t>
  </si>
  <si>
    <t>JL1-14-175</t>
  </si>
  <si>
    <t>JL1-14-206</t>
  </si>
  <si>
    <t>JL1-14-196</t>
  </si>
  <si>
    <t>JL1-14-239</t>
  </si>
  <si>
    <t>JL1-14-194</t>
  </si>
  <si>
    <t>JL1-14-202</t>
  </si>
  <si>
    <t>JL1-14-186</t>
  </si>
  <si>
    <t>JL1-14-190</t>
  </si>
  <si>
    <t>JL1-14-176</t>
  </si>
  <si>
    <t>JL1-14-137</t>
  </si>
  <si>
    <t>DM2-14-055</t>
  </si>
  <si>
    <t>JM5-14-179</t>
  </si>
  <si>
    <t>MS6-14-159</t>
  </si>
  <si>
    <t>MS6-14-164</t>
  </si>
  <si>
    <t>1st UBC Dilute</t>
  </si>
  <si>
    <t>MS6-14-166</t>
  </si>
  <si>
    <t>MP1-14-111</t>
  </si>
  <si>
    <t xml:space="preserve">Randall M &amp; R </t>
  </si>
  <si>
    <t>MR1-14-154</t>
  </si>
  <si>
    <t>MR1-14-147</t>
  </si>
  <si>
    <t>Randall M &amp; R  Total</t>
  </si>
  <si>
    <t>LR1-14-108</t>
  </si>
  <si>
    <t>LR1-14-113</t>
  </si>
  <si>
    <t>LR1-14-105</t>
  </si>
  <si>
    <t>Rogers D</t>
  </si>
  <si>
    <t>BCV-14-7385</t>
  </si>
  <si>
    <t>BCV-14-7387</t>
  </si>
  <si>
    <t>Rogers D Total</t>
  </si>
  <si>
    <t>AR1-14-032</t>
  </si>
  <si>
    <t>AR1-14-110</t>
  </si>
  <si>
    <t>AR1-14-093</t>
  </si>
  <si>
    <t>AR1-14-060</t>
  </si>
  <si>
    <t>AR1-14-131</t>
  </si>
  <si>
    <t>GR9-14-122</t>
  </si>
  <si>
    <t>GR9-14-168</t>
  </si>
  <si>
    <t>GR9-14-147</t>
  </si>
  <si>
    <t>GR9-14-146</t>
  </si>
  <si>
    <t>GR9-14-138</t>
  </si>
  <si>
    <t>BS1-14-072</t>
  </si>
  <si>
    <t>CF1-14-050</t>
  </si>
  <si>
    <t>BS1-14-062</t>
  </si>
  <si>
    <t>BS1-14-132</t>
  </si>
  <si>
    <t>BS1-14-059</t>
  </si>
  <si>
    <t>BS1-14-098</t>
  </si>
  <si>
    <t>CF1-14-024</t>
  </si>
  <si>
    <t>CF1-14-071</t>
  </si>
  <si>
    <t>BS1-14-081</t>
  </si>
  <si>
    <t>CF1-14-010</t>
  </si>
  <si>
    <t>BS1-14-131</t>
  </si>
  <si>
    <t>JS11-14-133</t>
  </si>
  <si>
    <t>KS5-14-172</t>
  </si>
  <si>
    <t>3rd UBC Dilute</t>
  </si>
  <si>
    <t>PT9-14-207</t>
  </si>
  <si>
    <t>BCV-14-8881</t>
  </si>
  <si>
    <t>PT9-14-229</t>
  </si>
  <si>
    <t>GT4-14-170</t>
  </si>
  <si>
    <t>2nd UBC Dilute</t>
  </si>
  <si>
    <t>WH1-14-2110</t>
  </si>
  <si>
    <t>WH1-14-2077</t>
  </si>
  <si>
    <t>WH1-14-2115</t>
  </si>
  <si>
    <t>JW6-14-069</t>
  </si>
  <si>
    <t>JW6-14-083</t>
  </si>
  <si>
    <t>Rowe Brothers Total</t>
  </si>
  <si>
    <t>S &amp; T Grech Total</t>
  </si>
  <si>
    <t>Ilic G Total</t>
  </si>
  <si>
    <t>M &amp; R Randall Total</t>
  </si>
  <si>
    <t>A &amp; J Howes Total</t>
  </si>
  <si>
    <t>Ackers B Total</t>
  </si>
  <si>
    <t>Carrol S Total</t>
  </si>
  <si>
    <t>Singh H Total</t>
  </si>
  <si>
    <t>D &amp; V Mccahon Total</t>
  </si>
  <si>
    <t>Van Hammond A Total</t>
  </si>
  <si>
    <t>Kruiselbrink J Total</t>
  </si>
  <si>
    <t>Laurence K Total</t>
  </si>
  <si>
    <t>DARK EYED CLEAR</t>
  </si>
  <si>
    <t>Promote To Champion 2015</t>
  </si>
  <si>
    <t>BCV-14-021</t>
  </si>
  <si>
    <t>JE3-14-222</t>
  </si>
  <si>
    <t>KH9-14-109</t>
  </si>
  <si>
    <t>BR1-14-4094</t>
  </si>
  <si>
    <t>BCV-14-208</t>
  </si>
  <si>
    <t>Vella P  Total</t>
  </si>
  <si>
    <t>(DEC)</t>
  </si>
  <si>
    <t>Bird A &amp; T</t>
  </si>
  <si>
    <t>Bird A &amp; T Total</t>
  </si>
  <si>
    <t>KC10-14-129</t>
  </si>
  <si>
    <t>BCV-14-1394</t>
  </si>
  <si>
    <t>GT4-14-172</t>
  </si>
  <si>
    <t>DB4-14-058</t>
  </si>
  <si>
    <t>WC2-14-197</t>
  </si>
  <si>
    <t>Mifsud C</t>
  </si>
  <si>
    <t>CM1-14-005</t>
  </si>
  <si>
    <t>Mifsud C Total</t>
  </si>
  <si>
    <t>DG8-14-172</t>
  </si>
  <si>
    <t>AR1-14-184</t>
  </si>
  <si>
    <t>Winner Open Section</t>
  </si>
  <si>
    <t>Winner Champion Section</t>
  </si>
  <si>
    <t>Winner Intermediate Section</t>
  </si>
  <si>
    <t>Winner Beginner Section</t>
  </si>
  <si>
    <t>Ackerly K</t>
  </si>
  <si>
    <t>KA-14-034</t>
  </si>
  <si>
    <t>Ackerly K Total</t>
  </si>
  <si>
    <t>LB-14-103</t>
  </si>
  <si>
    <t>Promote To Intermediate 2015</t>
  </si>
  <si>
    <r>
      <rPr>
        <b/>
        <sz val="8"/>
        <color indexed="10"/>
        <rFont val="Arial"/>
        <family val="2"/>
      </rPr>
      <t>Promote to Intermediate 2015</t>
    </r>
    <r>
      <rPr>
        <b/>
        <sz val="8"/>
        <color indexed="9"/>
        <rFont val="Arial"/>
        <family val="2"/>
      </rPr>
      <t>P</t>
    </r>
  </si>
  <si>
    <t>Revert to Open 2015</t>
  </si>
  <si>
    <t>TIL-14-105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</si>
</sst>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_)"/>
    <numFmt numFmtId="179" formatCode="d/mmm/yy"/>
    <numFmt numFmtId="180" formatCode="[$-409]d/mmm/yy;@"/>
    <numFmt numFmtId="181" formatCode="[$-409]d\-mmm\-yy;@"/>
    <numFmt numFmtId="182" formatCode="[$-409]dd\-mmm\-yy;@"/>
    <numFmt numFmtId="183" formatCode="[$-C09]dd\-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C09]dddd\,\ d\ mmmm\ yyyy"/>
    <numFmt numFmtId="189" formatCode="[$-F800]dddd\,\ mmmm\ dd\,\ yyyy"/>
    <numFmt numFmtId="190" formatCode="[$-809]dd\ mmmm\ yyyy"/>
    <numFmt numFmtId="191" formatCode="mm/dd/yy"/>
  </numFmts>
  <fonts count="11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name val="SWISS"/>
      <family val="0"/>
    </font>
    <font>
      <b/>
      <sz val="10"/>
      <name val="SWISS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52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48"/>
      <name val="Arial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9"/>
      <name val="SWISS"/>
      <family val="0"/>
    </font>
    <font>
      <sz val="12"/>
      <name val="SWISS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62"/>
      <name val="Arial"/>
      <family val="2"/>
    </font>
    <font>
      <b/>
      <sz val="10"/>
      <color indexed="49"/>
      <name val="Arial"/>
      <family val="2"/>
    </font>
    <font>
      <sz val="10"/>
      <color indexed="60"/>
      <name val="SWISS"/>
      <family val="0"/>
    </font>
    <font>
      <b/>
      <sz val="10"/>
      <color indexed="60"/>
      <name val="SWISS"/>
      <family val="0"/>
    </font>
    <font>
      <b/>
      <sz val="10"/>
      <color indexed="60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17"/>
      <name val="SWISS"/>
      <family val="0"/>
    </font>
    <font>
      <b/>
      <sz val="10"/>
      <color indexed="17"/>
      <name val="SWISS"/>
      <family val="0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b/>
      <sz val="8"/>
      <color indexed="30"/>
      <name val="Arial"/>
      <family val="2"/>
    </font>
    <font>
      <b/>
      <sz val="8"/>
      <color indexed="57"/>
      <name val="Arial"/>
      <family val="2"/>
    </font>
    <font>
      <b/>
      <sz val="8"/>
      <color indexed="49"/>
      <name val="Arial"/>
      <family val="2"/>
    </font>
    <font>
      <b/>
      <sz val="8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10"/>
      <name val="SWISS"/>
      <family val="0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SWIS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7030A0"/>
      <name val="Arial"/>
      <family val="2"/>
    </font>
    <font>
      <sz val="10"/>
      <color theme="9" tint="-0.4999699890613556"/>
      <name val="SWISS"/>
      <family val="0"/>
    </font>
    <font>
      <b/>
      <sz val="10"/>
      <color theme="9" tint="-0.4999699890613556"/>
      <name val="SWISS"/>
      <family val="0"/>
    </font>
    <font>
      <b/>
      <sz val="10"/>
      <color theme="9" tint="-0.4999699890613556"/>
      <name val="Arial"/>
      <family val="2"/>
    </font>
    <font>
      <b/>
      <sz val="10"/>
      <color theme="0"/>
      <name val="Arial"/>
      <family val="2"/>
    </font>
    <font>
      <b/>
      <sz val="10"/>
      <color rgb="FFCC6600"/>
      <name val="Arial"/>
      <family val="2"/>
    </font>
    <font>
      <b/>
      <sz val="10"/>
      <color rgb="FF974706"/>
      <name val="Arial"/>
      <family val="2"/>
    </font>
    <font>
      <b/>
      <sz val="10"/>
      <color rgb="FF6C3304"/>
      <name val="Arial"/>
      <family val="2"/>
    </font>
    <font>
      <b/>
      <sz val="10"/>
      <color rgb="FF002060"/>
      <name val="Arial"/>
      <family val="2"/>
    </font>
    <font>
      <sz val="10"/>
      <color rgb="FF00B050"/>
      <name val="SWISS"/>
      <family val="0"/>
    </font>
    <font>
      <b/>
      <sz val="10"/>
      <color rgb="FF00B050"/>
      <name val="SWISS"/>
      <family val="0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CC6600"/>
      <name val="Arial"/>
      <family val="2"/>
    </font>
    <font>
      <b/>
      <sz val="8"/>
      <color rgb="FF6C3304"/>
      <name val="Arial"/>
      <family val="2"/>
    </font>
    <font>
      <b/>
      <sz val="8"/>
      <color theme="9" tint="-0.4999699890613556"/>
      <name val="Arial"/>
      <family val="2"/>
    </font>
    <font>
      <b/>
      <sz val="8"/>
      <color theme="0"/>
      <name val="Arial"/>
      <family val="2"/>
    </font>
    <font>
      <b/>
      <sz val="8"/>
      <color rgb="FF974706"/>
      <name val="Arial"/>
      <family val="2"/>
    </font>
    <font>
      <b/>
      <sz val="8"/>
      <color theme="3"/>
      <name val="Arial"/>
      <family val="2"/>
    </font>
    <font>
      <b/>
      <sz val="8"/>
      <color rgb="FF0070C0"/>
      <name val="Arial"/>
      <family val="2"/>
    </font>
    <font>
      <b/>
      <sz val="8"/>
      <color theme="6" tint="-0.4999699890613556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00206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SWISS"/>
      <family val="0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SWISS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8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183" fontId="3" fillId="34" borderId="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81" fillId="34" borderId="0" xfId="0" applyFont="1" applyFill="1" applyBorder="1" applyAlignment="1">
      <alignment/>
    </xf>
    <xf numFmtId="0" fontId="81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183" fontId="3" fillId="34" borderId="0" xfId="0" applyNumberFormat="1" applyFont="1" applyFill="1" applyBorder="1" applyAlignment="1">
      <alignment/>
    </xf>
    <xf numFmtId="0" fontId="8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3" fillId="34" borderId="0" xfId="0" applyFont="1" applyFill="1" applyBorder="1" applyAlignment="1">
      <alignment horizontal="center"/>
    </xf>
    <xf numFmtId="1" fontId="83" fillId="34" borderId="0" xfId="0" applyNumberFormat="1" applyFont="1" applyFill="1" applyBorder="1" applyAlignment="1">
      <alignment horizontal="left"/>
    </xf>
    <xf numFmtId="0" fontId="83" fillId="34" borderId="0" xfId="0" applyFont="1" applyFill="1" applyBorder="1" applyAlignment="1">
      <alignment/>
    </xf>
    <xf numFmtId="183" fontId="83" fillId="34" borderId="0" xfId="0" applyNumberFormat="1" applyFont="1" applyFill="1" applyBorder="1" applyAlignment="1">
      <alignment horizontal="left"/>
    </xf>
    <xf numFmtId="0" fontId="83" fillId="34" borderId="0" xfId="0" applyFont="1" applyFill="1" applyBorder="1" applyAlignment="1">
      <alignment horizontal="left"/>
    </xf>
    <xf numFmtId="0" fontId="83" fillId="34" borderId="0" xfId="0" applyFont="1" applyFill="1" applyBorder="1" applyAlignment="1">
      <alignment/>
    </xf>
    <xf numFmtId="0" fontId="84" fillId="34" borderId="0" xfId="0" applyFont="1" applyFill="1" applyBorder="1" applyAlignment="1">
      <alignment horizontal="center"/>
    </xf>
    <xf numFmtId="0" fontId="84" fillId="34" borderId="0" xfId="0" applyFont="1" applyFill="1" applyBorder="1" applyAlignment="1">
      <alignment/>
    </xf>
    <xf numFmtId="183" fontId="83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1" fontId="83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2" fillId="34" borderId="0" xfId="0" applyFont="1" applyFill="1" applyBorder="1" applyAlignment="1">
      <alignment/>
    </xf>
    <xf numFmtId="0" fontId="82" fillId="35" borderId="0" xfId="0" applyFont="1" applyFill="1" applyAlignment="1">
      <alignment/>
    </xf>
    <xf numFmtId="0" fontId="82" fillId="34" borderId="0" xfId="0" applyFont="1" applyFill="1" applyBorder="1" applyAlignment="1">
      <alignment horizontal="center"/>
    </xf>
    <xf numFmtId="0" fontId="85" fillId="34" borderId="0" xfId="0" applyFont="1" applyFill="1" applyBorder="1" applyAlignment="1">
      <alignment horizontal="center"/>
    </xf>
    <xf numFmtId="0" fontId="85" fillId="34" borderId="0" xfId="0" applyFont="1" applyFill="1" applyBorder="1" applyAlignment="1">
      <alignment horizontal="left"/>
    </xf>
    <xf numFmtId="1" fontId="85" fillId="34" borderId="0" xfId="0" applyNumberFormat="1" applyFont="1" applyFill="1" applyBorder="1" applyAlignment="1">
      <alignment horizontal="center"/>
    </xf>
    <xf numFmtId="0" fontId="85" fillId="34" borderId="0" xfId="0" applyFont="1" applyFill="1" applyBorder="1" applyAlignment="1">
      <alignment/>
    </xf>
    <xf numFmtId="0" fontId="83" fillId="36" borderId="0" xfId="0" applyFont="1" applyFill="1" applyBorder="1" applyAlignment="1">
      <alignment horizontal="center"/>
    </xf>
    <xf numFmtId="0" fontId="83" fillId="36" borderId="0" xfId="0" applyFont="1" applyFill="1" applyBorder="1" applyAlignment="1">
      <alignment horizontal="left"/>
    </xf>
    <xf numFmtId="0" fontId="83" fillId="36" borderId="0" xfId="0" applyFont="1" applyFill="1" applyBorder="1" applyAlignment="1">
      <alignment/>
    </xf>
    <xf numFmtId="1" fontId="85" fillId="34" borderId="0" xfId="0" applyNumberFormat="1" applyFont="1" applyFill="1" applyBorder="1" applyAlignment="1">
      <alignment horizontal="left"/>
    </xf>
    <xf numFmtId="0" fontId="85" fillId="34" borderId="0" xfId="0" applyFont="1" applyFill="1" applyBorder="1" applyAlignment="1">
      <alignment/>
    </xf>
    <xf numFmtId="183" fontId="85" fillId="34" borderId="0" xfId="0" applyNumberFormat="1" applyFont="1" applyFill="1" applyBorder="1" applyAlignment="1">
      <alignment/>
    </xf>
    <xf numFmtId="183" fontId="85" fillId="34" borderId="0" xfId="0" applyNumberFormat="1" applyFont="1" applyFill="1" applyBorder="1" applyAlignment="1">
      <alignment horizontal="left"/>
    </xf>
    <xf numFmtId="0" fontId="85" fillId="36" borderId="0" xfId="0" applyFont="1" applyFill="1" applyBorder="1" applyAlignment="1">
      <alignment horizontal="center"/>
    </xf>
    <xf numFmtId="0" fontId="85" fillId="36" borderId="0" xfId="0" applyFont="1" applyFill="1" applyBorder="1" applyAlignment="1">
      <alignment horizontal="left"/>
    </xf>
    <xf numFmtId="0" fontId="85" fillId="36" borderId="0" xfId="0" applyFont="1" applyFill="1" applyBorder="1" applyAlignment="1">
      <alignment/>
    </xf>
    <xf numFmtId="0" fontId="85" fillId="33" borderId="0" xfId="0" applyFont="1" applyFill="1" applyBorder="1" applyAlignment="1">
      <alignment/>
    </xf>
    <xf numFmtId="0" fontId="85" fillId="33" borderId="0" xfId="0" applyFont="1" applyFill="1" applyBorder="1" applyAlignment="1">
      <alignment horizontal="center"/>
    </xf>
    <xf numFmtId="0" fontId="83" fillId="33" borderId="0" xfId="0" applyFont="1" applyFill="1" applyBorder="1" applyAlignment="1">
      <alignment horizontal="center"/>
    </xf>
    <xf numFmtId="1" fontId="83" fillId="33" borderId="0" xfId="0" applyNumberFormat="1" applyFont="1" applyFill="1" applyBorder="1" applyAlignment="1">
      <alignment horizontal="left"/>
    </xf>
    <xf numFmtId="0" fontId="83" fillId="33" borderId="0" xfId="0" applyFont="1" applyFill="1" applyBorder="1" applyAlignment="1">
      <alignment horizontal="left"/>
    </xf>
    <xf numFmtId="0" fontId="83" fillId="33" borderId="0" xfId="0" applyFont="1" applyFill="1" applyBorder="1" applyAlignment="1">
      <alignment/>
    </xf>
    <xf numFmtId="183" fontId="83" fillId="33" borderId="0" xfId="0" applyNumberFormat="1" applyFont="1" applyFill="1" applyBorder="1" applyAlignment="1">
      <alignment horizontal="left"/>
    </xf>
    <xf numFmtId="0" fontId="85" fillId="33" borderId="0" xfId="0" applyFont="1" applyFill="1" applyBorder="1" applyAlignment="1">
      <alignment horizontal="left"/>
    </xf>
    <xf numFmtId="0" fontId="85" fillId="33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1" fontId="85" fillId="33" borderId="0" xfId="0" applyNumberFormat="1" applyFont="1" applyFill="1" applyBorder="1" applyAlignment="1">
      <alignment horizontal="left"/>
    </xf>
    <xf numFmtId="183" fontId="85" fillId="33" borderId="0" xfId="0" applyNumberFormat="1" applyFont="1" applyFill="1" applyBorder="1" applyAlignment="1">
      <alignment horizontal="left"/>
    </xf>
    <xf numFmtId="1" fontId="83" fillId="34" borderId="0" xfId="0" applyNumberFormat="1" applyFont="1" applyFill="1" applyBorder="1" applyAlignment="1" applyProtection="1">
      <alignment horizontal="left"/>
      <protection/>
    </xf>
    <xf numFmtId="0" fontId="82" fillId="34" borderId="0" xfId="0" applyFont="1" applyFill="1" applyBorder="1" applyAlignment="1">
      <alignment horizontal="left"/>
    </xf>
    <xf numFmtId="1" fontId="85" fillId="34" borderId="0" xfId="0" applyNumberFormat="1" applyFont="1" applyFill="1" applyBorder="1" applyAlignment="1" applyProtection="1">
      <alignment horizontal="left"/>
      <protection/>
    </xf>
    <xf numFmtId="183" fontId="83" fillId="36" borderId="0" xfId="0" applyNumberFormat="1" applyFont="1" applyFill="1" applyBorder="1" applyAlignment="1">
      <alignment horizontal="left"/>
    </xf>
    <xf numFmtId="183" fontId="85" fillId="36" borderId="0" xfId="0" applyNumberFormat="1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/>
    </xf>
    <xf numFmtId="183" fontId="83" fillId="37" borderId="0" xfId="0" applyNumberFormat="1" applyFont="1" applyFill="1" applyBorder="1" applyAlignment="1">
      <alignment horizontal="left"/>
    </xf>
    <xf numFmtId="0" fontId="85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5" fillId="37" borderId="0" xfId="0" applyFont="1" applyFill="1" applyBorder="1" applyAlignment="1">
      <alignment/>
    </xf>
    <xf numFmtId="183" fontId="85" fillId="37" borderId="0" xfId="0" applyNumberFormat="1" applyFont="1" applyFill="1" applyBorder="1" applyAlignment="1">
      <alignment horizontal="left"/>
    </xf>
    <xf numFmtId="1" fontId="85" fillId="33" borderId="0" xfId="0" applyNumberFormat="1" applyFont="1" applyFill="1" applyBorder="1" applyAlignment="1">
      <alignment horizontal="center"/>
    </xf>
    <xf numFmtId="183" fontId="83" fillId="33" borderId="0" xfId="0" applyNumberFormat="1" applyFont="1" applyFill="1" applyBorder="1" applyAlignment="1">
      <alignment/>
    </xf>
    <xf numFmtId="183" fontId="85" fillId="33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9" fillId="36" borderId="0" xfId="0" applyFont="1" applyFill="1" applyAlignment="1">
      <alignment/>
    </xf>
    <xf numFmtId="0" fontId="9" fillId="36" borderId="0" xfId="0" applyFont="1" applyFill="1" applyAlignment="1">
      <alignment horizontal="center"/>
    </xf>
    <xf numFmtId="0" fontId="86" fillId="36" borderId="0" xfId="0" applyFont="1" applyFill="1" applyAlignment="1">
      <alignment horizontal="center"/>
    </xf>
    <xf numFmtId="0" fontId="86" fillId="36" borderId="0" xfId="0" applyFont="1" applyFill="1" applyAlignment="1">
      <alignment horizontal="left"/>
    </xf>
    <xf numFmtId="183" fontId="86" fillId="36" borderId="0" xfId="0" applyNumberFormat="1" applyFont="1" applyFill="1" applyAlignment="1">
      <alignment horizontal="left"/>
    </xf>
    <xf numFmtId="0" fontId="86" fillId="36" borderId="0" xfId="0" applyFont="1" applyFill="1" applyAlignment="1">
      <alignment/>
    </xf>
    <xf numFmtId="0" fontId="87" fillId="36" borderId="0" xfId="0" applyFont="1" applyFill="1" applyAlignment="1">
      <alignment horizontal="left"/>
    </xf>
    <xf numFmtId="0" fontId="87" fillId="36" borderId="0" xfId="0" applyFont="1" applyFill="1" applyAlignment="1">
      <alignment horizontal="center"/>
    </xf>
    <xf numFmtId="183" fontId="87" fillId="36" borderId="0" xfId="0" applyNumberFormat="1" applyFont="1" applyFill="1" applyAlignment="1">
      <alignment horizontal="left"/>
    </xf>
    <xf numFmtId="0" fontId="87" fillId="36" borderId="0" xfId="0" applyFont="1" applyFill="1" applyAlignment="1">
      <alignment/>
    </xf>
    <xf numFmtId="0" fontId="86" fillId="36" borderId="0" xfId="0" applyFont="1" applyFill="1" applyBorder="1" applyAlignment="1">
      <alignment horizontal="center"/>
    </xf>
    <xf numFmtId="0" fontId="86" fillId="36" borderId="0" xfId="0" applyFont="1" applyFill="1" applyBorder="1" applyAlignment="1">
      <alignment horizontal="left"/>
    </xf>
    <xf numFmtId="0" fontId="88" fillId="34" borderId="0" xfId="0" applyFont="1" applyFill="1" applyBorder="1" applyAlignment="1">
      <alignment horizontal="center"/>
    </xf>
    <xf numFmtId="0" fontId="88" fillId="34" borderId="0" xfId="0" applyFont="1" applyFill="1" applyBorder="1" applyAlignment="1">
      <alignment horizontal="left"/>
    </xf>
    <xf numFmtId="1" fontId="88" fillId="34" borderId="0" xfId="0" applyNumberFormat="1" applyFont="1" applyFill="1" applyBorder="1" applyAlignment="1">
      <alignment horizontal="center"/>
    </xf>
    <xf numFmtId="0" fontId="82" fillId="37" borderId="0" xfId="0" applyFont="1" applyFill="1" applyAlignment="1">
      <alignment/>
    </xf>
    <xf numFmtId="0" fontId="89" fillId="34" borderId="0" xfId="0" applyFont="1" applyFill="1" applyBorder="1" applyAlignment="1">
      <alignment/>
    </xf>
    <xf numFmtId="0" fontId="89" fillId="34" borderId="0" xfId="0" applyFont="1" applyFill="1" applyBorder="1" applyAlignment="1">
      <alignment horizontal="center"/>
    </xf>
    <xf numFmtId="0" fontId="90" fillId="34" borderId="0" xfId="0" applyFont="1" applyFill="1" applyBorder="1" applyAlignment="1">
      <alignment/>
    </xf>
    <xf numFmtId="0" fontId="83" fillId="37" borderId="0" xfId="0" applyFont="1" applyFill="1" applyBorder="1" applyAlignment="1">
      <alignment/>
    </xf>
    <xf numFmtId="4" fontId="83" fillId="37" borderId="0" xfId="0" applyNumberFormat="1" applyFont="1" applyFill="1" applyBorder="1" applyAlignment="1">
      <alignment/>
    </xf>
    <xf numFmtId="0" fontId="90" fillId="33" borderId="0" xfId="0" applyFont="1" applyFill="1" applyBorder="1" applyAlignment="1">
      <alignment/>
    </xf>
    <xf numFmtId="0" fontId="85" fillId="37" borderId="0" xfId="0" applyFont="1" applyFill="1" applyBorder="1" applyAlignment="1">
      <alignment/>
    </xf>
    <xf numFmtId="4" fontId="85" fillId="37" borderId="0" xfId="0" applyNumberFormat="1" applyFont="1" applyFill="1" applyBorder="1" applyAlignment="1">
      <alignment/>
    </xf>
    <xf numFmtId="0" fontId="88" fillId="37" borderId="0" xfId="0" applyFont="1" applyFill="1" applyBorder="1" applyAlignment="1">
      <alignment horizontal="center"/>
    </xf>
    <xf numFmtId="0" fontId="88" fillId="37" borderId="0" xfId="0" applyFont="1" applyFill="1" applyBorder="1" applyAlignment="1">
      <alignment horizontal="left"/>
    </xf>
    <xf numFmtId="0" fontId="88" fillId="37" borderId="0" xfId="0" applyFont="1" applyFill="1" applyBorder="1" applyAlignment="1">
      <alignment/>
    </xf>
    <xf numFmtId="0" fontId="88" fillId="37" borderId="0" xfId="0" applyFont="1" applyFill="1" applyBorder="1" applyAlignment="1">
      <alignment/>
    </xf>
    <xf numFmtId="183" fontId="88" fillId="37" borderId="0" xfId="0" applyNumberFormat="1" applyFont="1" applyFill="1" applyBorder="1" applyAlignment="1">
      <alignment horizontal="left"/>
    </xf>
    <xf numFmtId="4" fontId="88" fillId="37" borderId="0" xfId="0" applyNumberFormat="1" applyFont="1" applyFill="1" applyBorder="1" applyAlignment="1">
      <alignment/>
    </xf>
    <xf numFmtId="0" fontId="91" fillId="37" borderId="0" xfId="59" applyFont="1" applyFill="1" applyBorder="1" applyAlignment="1">
      <alignment horizontal="center"/>
      <protection/>
    </xf>
    <xf numFmtId="0" fontId="91" fillId="37" borderId="0" xfId="59" applyFont="1" applyFill="1" applyBorder="1" applyAlignment="1">
      <alignment horizontal="left"/>
      <protection/>
    </xf>
    <xf numFmtId="0" fontId="91" fillId="37" borderId="0" xfId="59" applyFont="1" applyFill="1" applyBorder="1" applyAlignment="1">
      <alignment/>
      <protection/>
    </xf>
    <xf numFmtId="0" fontId="91" fillId="37" borderId="0" xfId="59" applyFont="1" applyFill="1" applyBorder="1">
      <alignment/>
      <protection/>
    </xf>
    <xf numFmtId="15" fontId="91" fillId="37" borderId="0" xfId="59" applyNumberFormat="1" applyFont="1" applyFill="1" applyBorder="1" applyAlignment="1">
      <alignment horizontal="left"/>
      <protection/>
    </xf>
    <xf numFmtId="4" fontId="91" fillId="37" borderId="0" xfId="59" applyNumberFormat="1" applyFont="1" applyFill="1" applyBorder="1" applyAlignment="1">
      <alignment/>
      <protection/>
    </xf>
    <xf numFmtId="0" fontId="91" fillId="33" borderId="0" xfId="0" applyFont="1" applyFill="1" applyBorder="1" applyAlignment="1">
      <alignment/>
    </xf>
    <xf numFmtId="0" fontId="88" fillId="33" borderId="0" xfId="0" applyFont="1" applyFill="1" applyBorder="1" applyAlignment="1">
      <alignment horizontal="center"/>
    </xf>
    <xf numFmtId="1" fontId="88" fillId="33" borderId="0" xfId="0" applyNumberFormat="1" applyFont="1" applyFill="1" applyBorder="1" applyAlignment="1">
      <alignment horizontal="left"/>
    </xf>
    <xf numFmtId="0" fontId="88" fillId="33" borderId="0" xfId="0" applyFont="1" applyFill="1" applyBorder="1" applyAlignment="1">
      <alignment/>
    </xf>
    <xf numFmtId="183" fontId="88" fillId="33" borderId="0" xfId="0" applyNumberFormat="1" applyFont="1" applyFill="1" applyBorder="1" applyAlignment="1">
      <alignment horizontal="left"/>
    </xf>
    <xf numFmtId="0" fontId="88" fillId="33" borderId="0" xfId="0" applyFont="1" applyFill="1" applyBorder="1" applyAlignment="1">
      <alignment/>
    </xf>
    <xf numFmtId="1" fontId="88" fillId="34" borderId="0" xfId="0" applyNumberFormat="1" applyFont="1" applyFill="1" applyBorder="1" applyAlignment="1">
      <alignment horizontal="left"/>
    </xf>
    <xf numFmtId="0" fontId="88" fillId="34" borderId="0" xfId="0" applyFont="1" applyFill="1" applyBorder="1" applyAlignment="1">
      <alignment/>
    </xf>
    <xf numFmtId="183" fontId="88" fillId="34" borderId="0" xfId="0" applyNumberFormat="1" applyFont="1" applyFill="1" applyBorder="1" applyAlignment="1">
      <alignment horizontal="left"/>
    </xf>
    <xf numFmtId="0" fontId="88" fillId="34" borderId="0" xfId="0" applyFont="1" applyFill="1" applyBorder="1" applyAlignment="1">
      <alignment/>
    </xf>
    <xf numFmtId="183" fontId="88" fillId="34" borderId="0" xfId="0" applyNumberFormat="1" applyFont="1" applyFill="1" applyBorder="1" applyAlignment="1">
      <alignment/>
    </xf>
    <xf numFmtId="0" fontId="91" fillId="36" borderId="0" xfId="59" applyFont="1" applyFill="1" applyBorder="1" applyAlignment="1">
      <alignment horizontal="center"/>
      <protection/>
    </xf>
    <xf numFmtId="0" fontId="91" fillId="36" borderId="0" xfId="59" applyFont="1" applyFill="1" applyBorder="1" applyAlignment="1">
      <alignment horizontal="left"/>
      <protection/>
    </xf>
    <xf numFmtId="0" fontId="91" fillId="36" borderId="0" xfId="59" applyFont="1" applyFill="1" applyBorder="1" applyAlignment="1">
      <alignment/>
      <protection/>
    </xf>
    <xf numFmtId="0" fontId="91" fillId="36" borderId="0" xfId="59" applyFont="1" applyFill="1" applyBorder="1">
      <alignment/>
      <protection/>
    </xf>
    <xf numFmtId="15" fontId="91" fillId="36" borderId="0" xfId="59" applyNumberFormat="1" applyFont="1" applyFill="1" applyBorder="1" applyAlignment="1">
      <alignment horizontal="left"/>
      <protection/>
    </xf>
    <xf numFmtId="4" fontId="91" fillId="36" borderId="0" xfId="59" applyNumberFormat="1" applyFont="1" applyFill="1" applyBorder="1" applyAlignment="1">
      <alignment/>
      <protection/>
    </xf>
    <xf numFmtId="0" fontId="91" fillId="34" borderId="0" xfId="0" applyFont="1" applyFill="1" applyBorder="1" applyAlignment="1">
      <alignment/>
    </xf>
    <xf numFmtId="15" fontId="88" fillId="34" borderId="0" xfId="0" applyNumberFormat="1" applyFont="1" applyFill="1" applyBorder="1" applyAlignment="1">
      <alignment horizontal="left"/>
    </xf>
    <xf numFmtId="4" fontId="85" fillId="34" borderId="0" xfId="0" applyNumberFormat="1" applyFont="1" applyFill="1" applyBorder="1" applyAlignment="1">
      <alignment/>
    </xf>
    <xf numFmtId="15" fontId="88" fillId="33" borderId="0" xfId="0" applyNumberFormat="1" applyFont="1" applyFill="1" applyBorder="1" applyAlignment="1">
      <alignment horizontal="left"/>
    </xf>
    <xf numFmtId="0" fontId="89" fillId="33" borderId="0" xfId="0" applyFont="1" applyFill="1" applyBorder="1" applyAlignment="1">
      <alignment/>
    </xf>
    <xf numFmtId="0" fontId="89" fillId="33" borderId="0" xfId="0" applyFont="1" applyFill="1" applyBorder="1" applyAlignment="1">
      <alignment horizontal="center"/>
    </xf>
    <xf numFmtId="0" fontId="83" fillId="36" borderId="0" xfId="0" applyFont="1" applyFill="1" applyBorder="1" applyAlignment="1">
      <alignment/>
    </xf>
    <xf numFmtId="4" fontId="83" fillId="36" borderId="0" xfId="0" applyNumberFormat="1" applyFont="1" applyFill="1" applyBorder="1" applyAlignment="1">
      <alignment/>
    </xf>
    <xf numFmtId="0" fontId="85" fillId="36" borderId="0" xfId="0" applyFont="1" applyFill="1" applyBorder="1" applyAlignment="1">
      <alignment/>
    </xf>
    <xf numFmtId="4" fontId="85" fillId="36" borderId="0" xfId="0" applyNumberFormat="1" applyFont="1" applyFill="1" applyBorder="1" applyAlignment="1">
      <alignment/>
    </xf>
    <xf numFmtId="0" fontId="90" fillId="34" borderId="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/>
    </xf>
    <xf numFmtId="1" fontId="92" fillId="34" borderId="0" xfId="0" applyNumberFormat="1" applyFont="1" applyFill="1" applyBorder="1" applyAlignment="1">
      <alignment horizontal="center"/>
    </xf>
    <xf numFmtId="0" fontId="92" fillId="34" borderId="0" xfId="0" applyFont="1" applyFill="1" applyBorder="1" applyAlignment="1">
      <alignment horizontal="left"/>
    </xf>
    <xf numFmtId="0" fontId="92" fillId="34" borderId="0" xfId="0" applyFont="1" applyFill="1" applyBorder="1" applyAlignment="1">
      <alignment/>
    </xf>
    <xf numFmtId="183" fontId="92" fillId="34" borderId="0" xfId="0" applyNumberFormat="1" applyFont="1" applyFill="1" applyBorder="1" applyAlignment="1">
      <alignment horizontal="left"/>
    </xf>
    <xf numFmtId="0" fontId="92" fillId="34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1" fontId="91" fillId="34" borderId="0" xfId="0" applyNumberFormat="1" applyFont="1" applyFill="1" applyBorder="1" applyAlignment="1">
      <alignment horizontal="left"/>
    </xf>
    <xf numFmtId="0" fontId="91" fillId="34" borderId="0" xfId="0" applyFont="1" applyFill="1" applyBorder="1" applyAlignment="1">
      <alignment/>
    </xf>
    <xf numFmtId="183" fontId="91" fillId="34" borderId="0" xfId="0" applyNumberFormat="1" applyFont="1" applyFill="1" applyBorder="1" applyAlignment="1">
      <alignment horizontal="left"/>
    </xf>
    <xf numFmtId="4" fontId="85" fillId="33" borderId="0" xfId="0" applyNumberFormat="1" applyFont="1" applyFill="1" applyBorder="1" applyAlignment="1">
      <alignment/>
    </xf>
    <xf numFmtId="0" fontId="88" fillId="33" borderId="0" xfId="0" applyFont="1" applyFill="1" applyBorder="1" applyAlignment="1">
      <alignment horizontal="left"/>
    </xf>
    <xf numFmtId="4" fontId="88" fillId="33" borderId="0" xfId="0" applyNumberFormat="1" applyFont="1" applyFill="1" applyBorder="1" applyAlignment="1">
      <alignment/>
    </xf>
    <xf numFmtId="0" fontId="92" fillId="33" borderId="0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4" fontId="88" fillId="34" borderId="0" xfId="0" applyNumberFormat="1" applyFont="1" applyFill="1" applyBorder="1" applyAlignment="1">
      <alignment/>
    </xf>
    <xf numFmtId="1" fontId="91" fillId="34" borderId="0" xfId="0" applyNumberFormat="1" applyFont="1" applyFill="1" applyBorder="1" applyAlignment="1">
      <alignment horizontal="center"/>
    </xf>
    <xf numFmtId="0" fontId="91" fillId="34" borderId="0" xfId="0" applyFont="1" applyFill="1" applyBorder="1" applyAlignment="1">
      <alignment horizontal="left"/>
    </xf>
    <xf numFmtId="1" fontId="91" fillId="33" borderId="0" xfId="0" applyNumberFormat="1" applyFont="1" applyFill="1" applyBorder="1" applyAlignment="1">
      <alignment horizontal="left"/>
    </xf>
    <xf numFmtId="0" fontId="91" fillId="33" borderId="0" xfId="0" applyFont="1" applyFill="1" applyBorder="1" applyAlignment="1">
      <alignment/>
    </xf>
    <xf numFmtId="183" fontId="91" fillId="33" borderId="0" xfId="0" applyNumberFormat="1" applyFont="1" applyFill="1" applyBorder="1" applyAlignment="1">
      <alignment horizontal="left"/>
    </xf>
    <xf numFmtId="183" fontId="91" fillId="34" borderId="0" xfId="0" applyNumberFormat="1" applyFont="1" applyFill="1" applyBorder="1" applyAlignment="1">
      <alignment/>
    </xf>
    <xf numFmtId="0" fontId="91" fillId="37" borderId="0" xfId="0" applyFont="1" applyFill="1" applyBorder="1" applyAlignment="1">
      <alignment horizontal="center"/>
    </xf>
    <xf numFmtId="0" fontId="91" fillId="37" borderId="0" xfId="0" applyFont="1" applyFill="1" applyBorder="1" applyAlignment="1">
      <alignment horizontal="left"/>
    </xf>
    <xf numFmtId="0" fontId="91" fillId="37" borderId="0" xfId="0" applyFont="1" applyFill="1" applyBorder="1" applyAlignment="1">
      <alignment/>
    </xf>
    <xf numFmtId="0" fontId="91" fillId="37" borderId="0" xfId="0" applyFont="1" applyFill="1" applyBorder="1" applyAlignment="1">
      <alignment/>
    </xf>
    <xf numFmtId="183" fontId="91" fillId="37" borderId="0" xfId="0" applyNumberFormat="1" applyFont="1" applyFill="1" applyBorder="1" applyAlignment="1">
      <alignment horizontal="left"/>
    </xf>
    <xf numFmtId="4" fontId="91" fillId="37" borderId="0" xfId="0" applyNumberFormat="1" applyFont="1" applyFill="1" applyBorder="1" applyAlignment="1">
      <alignment/>
    </xf>
    <xf numFmtId="4" fontId="83" fillId="34" borderId="0" xfId="0" applyNumberFormat="1" applyFont="1" applyFill="1" applyBorder="1" applyAlignment="1">
      <alignment/>
    </xf>
    <xf numFmtId="0" fontId="88" fillId="35" borderId="0" xfId="0" applyFont="1" applyFill="1" applyAlignment="1">
      <alignment/>
    </xf>
    <xf numFmtId="0" fontId="88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horizontal="left"/>
    </xf>
    <xf numFmtId="0" fontId="88" fillId="36" borderId="0" xfId="0" applyFont="1" applyFill="1" applyBorder="1" applyAlignment="1">
      <alignment/>
    </xf>
    <xf numFmtId="0" fontId="88" fillId="36" borderId="0" xfId="0" applyFont="1" applyFill="1" applyBorder="1" applyAlignment="1">
      <alignment/>
    </xf>
    <xf numFmtId="183" fontId="88" fillId="36" borderId="0" xfId="0" applyNumberFormat="1" applyFont="1" applyFill="1" applyBorder="1" applyAlignment="1">
      <alignment horizontal="left"/>
    </xf>
    <xf numFmtId="4" fontId="88" fillId="36" borderId="0" xfId="0" applyNumberFormat="1" applyFont="1" applyFill="1" applyBorder="1" applyAlignment="1">
      <alignment/>
    </xf>
    <xf numFmtId="4" fontId="83" fillId="33" borderId="0" xfId="0" applyNumberFormat="1" applyFont="1" applyFill="1" applyBorder="1" applyAlignment="1">
      <alignment/>
    </xf>
    <xf numFmtId="0" fontId="93" fillId="34" borderId="0" xfId="0" applyFont="1" applyFill="1" applyBorder="1" applyAlignment="1">
      <alignment horizontal="center"/>
    </xf>
    <xf numFmtId="1" fontId="93" fillId="34" borderId="0" xfId="0" applyNumberFormat="1" applyFont="1" applyFill="1" applyBorder="1" applyAlignment="1">
      <alignment horizontal="left"/>
    </xf>
    <xf numFmtId="0" fontId="93" fillId="34" borderId="0" xfId="0" applyFont="1" applyFill="1" applyBorder="1" applyAlignment="1">
      <alignment/>
    </xf>
    <xf numFmtId="0" fontId="93" fillId="34" borderId="0" xfId="0" applyFont="1" applyFill="1" applyBorder="1" applyAlignment="1">
      <alignment horizontal="left"/>
    </xf>
    <xf numFmtId="183" fontId="93" fillId="34" borderId="0" xfId="0" applyNumberFormat="1" applyFont="1" applyFill="1" applyBorder="1" applyAlignment="1">
      <alignment/>
    </xf>
    <xf numFmtId="183" fontId="93" fillId="34" borderId="0" xfId="0" applyNumberFormat="1" applyFont="1" applyFill="1" applyBorder="1" applyAlignment="1">
      <alignment horizontal="left"/>
    </xf>
    <xf numFmtId="0" fontId="93" fillId="34" borderId="0" xfId="0" applyFont="1" applyFill="1" applyBorder="1" applyAlignment="1">
      <alignment/>
    </xf>
    <xf numFmtId="0" fontId="91" fillId="36" borderId="0" xfId="0" applyFont="1" applyFill="1" applyBorder="1" applyAlignment="1">
      <alignment/>
    </xf>
    <xf numFmtId="0" fontId="93" fillId="33" borderId="0" xfId="0" applyFont="1" applyFill="1" applyBorder="1" applyAlignment="1">
      <alignment/>
    </xf>
    <xf numFmtId="0" fontId="93" fillId="33" borderId="0" xfId="0" applyFont="1" applyFill="1" applyBorder="1" applyAlignment="1">
      <alignment horizontal="center"/>
    </xf>
    <xf numFmtId="1" fontId="88" fillId="33" borderId="0" xfId="0" applyNumberFormat="1" applyFont="1" applyFill="1" applyBorder="1" applyAlignment="1">
      <alignment horizontal="center"/>
    </xf>
    <xf numFmtId="1" fontId="92" fillId="34" borderId="0" xfId="0" applyNumberFormat="1" applyFont="1" applyFill="1" applyBorder="1" applyAlignment="1" applyProtection="1">
      <alignment horizontal="left"/>
      <protection/>
    </xf>
    <xf numFmtId="1" fontId="8" fillId="34" borderId="0" xfId="0" applyNumberFormat="1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183" fontId="8" fillId="34" borderId="0" xfId="0" applyNumberFormat="1" applyFont="1" applyFill="1" applyBorder="1" applyAlignment="1">
      <alignment horizontal="left"/>
    </xf>
    <xf numFmtId="1" fontId="81" fillId="34" borderId="0" xfId="0" applyNumberFormat="1" applyFont="1" applyFill="1" applyBorder="1" applyAlignment="1">
      <alignment horizontal="left"/>
    </xf>
    <xf numFmtId="0" fontId="81" fillId="34" borderId="0" xfId="0" applyFont="1" applyFill="1" applyBorder="1" applyAlignment="1">
      <alignment/>
    </xf>
    <xf numFmtId="183" fontId="81" fillId="34" borderId="0" xfId="0" applyNumberFormat="1" applyFont="1" applyFill="1" applyBorder="1" applyAlignment="1">
      <alignment horizontal="left"/>
    </xf>
    <xf numFmtId="1" fontId="3" fillId="34" borderId="0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1" fontId="82" fillId="34" borderId="0" xfId="0" applyNumberFormat="1" applyFont="1" applyFill="1" applyBorder="1" applyAlignment="1">
      <alignment horizontal="left"/>
    </xf>
    <xf numFmtId="1" fontId="82" fillId="34" borderId="0" xfId="0" applyNumberFormat="1" applyFont="1" applyFill="1" applyBorder="1" applyAlignment="1">
      <alignment/>
    </xf>
    <xf numFmtId="0" fontId="11" fillId="38" borderId="0" xfId="0" applyFont="1" applyFill="1" applyBorder="1" applyAlignment="1">
      <alignment horizontal="center"/>
    </xf>
    <xf numFmtId="0" fontId="11" fillId="38" borderId="0" xfId="0" applyFont="1" applyFill="1" applyBorder="1" applyAlignment="1">
      <alignment/>
    </xf>
    <xf numFmtId="0" fontId="11" fillId="38" borderId="0" xfId="0" applyFont="1" applyFill="1" applyBorder="1" applyAlignment="1">
      <alignment horizontal="left"/>
    </xf>
    <xf numFmtId="0" fontId="11" fillId="38" borderId="0" xfId="0" applyFont="1" applyFill="1" applyBorder="1" applyAlignment="1">
      <alignment/>
    </xf>
    <xf numFmtId="183" fontId="88" fillId="33" borderId="0" xfId="0" applyNumberFormat="1" applyFont="1" applyFill="1" applyBorder="1" applyAlignment="1">
      <alignment/>
    </xf>
    <xf numFmtId="0" fontId="94" fillId="36" borderId="0" xfId="0" applyFont="1" applyFill="1" applyAlignment="1">
      <alignment horizontal="center"/>
    </xf>
    <xf numFmtId="0" fontId="94" fillId="36" borderId="0" xfId="0" applyFont="1" applyFill="1" applyAlignment="1">
      <alignment horizontal="left"/>
    </xf>
    <xf numFmtId="183" fontId="94" fillId="36" borderId="0" xfId="0" applyNumberFormat="1" applyFont="1" applyFill="1" applyAlignment="1">
      <alignment horizontal="left"/>
    </xf>
    <xf numFmtId="0" fontId="94" fillId="36" borderId="0" xfId="0" applyFont="1" applyFill="1" applyAlignment="1">
      <alignment/>
    </xf>
    <xf numFmtId="0" fontId="95" fillId="36" borderId="0" xfId="0" applyFont="1" applyFill="1" applyAlignment="1">
      <alignment horizontal="left"/>
    </xf>
    <xf numFmtId="1" fontId="11" fillId="38" borderId="0" xfId="0" applyNumberFormat="1" applyFont="1" applyFill="1" applyBorder="1" applyAlignment="1">
      <alignment horizontal="center"/>
    </xf>
    <xf numFmtId="183" fontId="11" fillId="38" borderId="0" xfId="0" applyNumberFormat="1" applyFont="1" applyFill="1" applyBorder="1" applyAlignment="1">
      <alignment horizontal="center"/>
    </xf>
    <xf numFmtId="0" fontId="96" fillId="33" borderId="0" xfId="0" applyFont="1" applyFill="1" applyBorder="1" applyAlignment="1">
      <alignment horizontal="center"/>
    </xf>
    <xf numFmtId="1" fontId="96" fillId="33" borderId="0" xfId="0" applyNumberFormat="1" applyFont="1" applyFill="1" applyBorder="1" applyAlignment="1">
      <alignment horizontal="center"/>
    </xf>
    <xf numFmtId="0" fontId="96" fillId="33" borderId="0" xfId="0" applyFont="1" applyFill="1" applyBorder="1" applyAlignment="1">
      <alignment/>
    </xf>
    <xf numFmtId="0" fontId="96" fillId="33" borderId="0" xfId="0" applyFont="1" applyFill="1" applyBorder="1" applyAlignment="1">
      <alignment horizontal="left"/>
    </xf>
    <xf numFmtId="183" fontId="96" fillId="33" borderId="0" xfId="0" applyNumberFormat="1" applyFont="1" applyFill="1" applyBorder="1" applyAlignment="1">
      <alignment/>
    </xf>
    <xf numFmtId="183" fontId="96" fillId="33" borderId="0" xfId="0" applyNumberFormat="1" applyFont="1" applyFill="1" applyBorder="1" applyAlignment="1">
      <alignment horizontal="center"/>
    </xf>
    <xf numFmtId="0" fontId="97" fillId="33" borderId="0" xfId="0" applyFont="1" applyFill="1" applyBorder="1" applyAlignment="1">
      <alignment/>
    </xf>
    <xf numFmtId="0" fontId="98" fillId="33" borderId="0" xfId="0" applyFont="1" applyFill="1" applyBorder="1" applyAlignment="1">
      <alignment/>
    </xf>
    <xf numFmtId="0" fontId="98" fillId="33" borderId="0" xfId="0" applyFont="1" applyFill="1" applyBorder="1" applyAlignment="1">
      <alignment horizontal="center"/>
    </xf>
    <xf numFmtId="183" fontId="96" fillId="33" borderId="0" xfId="0" applyNumberFormat="1" applyFont="1" applyFill="1" applyBorder="1" applyAlignment="1">
      <alignment horizontal="left"/>
    </xf>
    <xf numFmtId="0" fontId="96" fillId="33" borderId="0" xfId="0" applyFont="1" applyFill="1" applyBorder="1" applyAlignment="1">
      <alignment/>
    </xf>
    <xf numFmtId="0" fontId="99" fillId="33" borderId="0" xfId="0" applyFont="1" applyFill="1" applyBorder="1" applyAlignment="1">
      <alignment/>
    </xf>
    <xf numFmtId="1" fontId="100" fillId="33" borderId="0" xfId="0" applyNumberFormat="1" applyFont="1" applyFill="1" applyBorder="1" applyAlignment="1">
      <alignment horizontal="center"/>
    </xf>
    <xf numFmtId="0" fontId="100" fillId="33" borderId="0" xfId="0" applyFont="1" applyFill="1" applyBorder="1" applyAlignment="1">
      <alignment horizontal="center"/>
    </xf>
    <xf numFmtId="0" fontId="100" fillId="33" borderId="0" xfId="0" applyFont="1" applyFill="1" applyBorder="1" applyAlignment="1">
      <alignment/>
    </xf>
    <xf numFmtId="183" fontId="100" fillId="33" borderId="0" xfId="0" applyNumberFormat="1" applyFont="1" applyFill="1" applyBorder="1" applyAlignment="1">
      <alignment horizontal="left"/>
    </xf>
    <xf numFmtId="183" fontId="100" fillId="33" borderId="0" xfId="0" applyNumberFormat="1" applyFont="1" applyFill="1" applyBorder="1" applyAlignment="1">
      <alignment horizontal="center"/>
    </xf>
    <xf numFmtId="0" fontId="101" fillId="33" borderId="0" xfId="0" applyFont="1" applyFill="1" applyBorder="1" applyAlignment="1">
      <alignment horizontal="center"/>
    </xf>
    <xf numFmtId="1" fontId="101" fillId="33" borderId="0" xfId="0" applyNumberFormat="1" applyFont="1" applyFill="1" applyBorder="1" applyAlignment="1">
      <alignment horizontal="center"/>
    </xf>
    <xf numFmtId="0" fontId="101" fillId="33" borderId="0" xfId="0" applyFont="1" applyFill="1" applyBorder="1" applyAlignment="1">
      <alignment/>
    </xf>
    <xf numFmtId="183" fontId="101" fillId="33" borderId="0" xfId="0" applyNumberFormat="1" applyFont="1" applyFill="1" applyBorder="1" applyAlignment="1">
      <alignment horizontal="center"/>
    </xf>
    <xf numFmtId="0" fontId="101" fillId="33" borderId="0" xfId="0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98" fillId="33" borderId="0" xfId="0" applyFont="1" applyFill="1" applyBorder="1" applyAlignment="1">
      <alignment horizontal="left"/>
    </xf>
    <xf numFmtId="183" fontId="98" fillId="33" borderId="0" xfId="0" applyNumberFormat="1" applyFont="1" applyFill="1" applyBorder="1" applyAlignment="1">
      <alignment horizontal="left"/>
    </xf>
    <xf numFmtId="0" fontId="98" fillId="33" borderId="0" xfId="0" applyFont="1" applyFill="1" applyBorder="1" applyAlignment="1">
      <alignment/>
    </xf>
    <xf numFmtId="183" fontId="98" fillId="33" borderId="0" xfId="0" applyNumberFormat="1" applyFont="1" applyFill="1" applyBorder="1" applyAlignment="1">
      <alignment horizontal="center"/>
    </xf>
    <xf numFmtId="0" fontId="101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" fontId="103" fillId="33" borderId="0" xfId="0" applyNumberFormat="1" applyFont="1" applyFill="1" applyBorder="1" applyAlignment="1">
      <alignment horizontal="center"/>
    </xf>
    <xf numFmtId="0" fontId="103" fillId="33" borderId="0" xfId="0" applyFont="1" applyFill="1" applyBorder="1" applyAlignment="1">
      <alignment horizontal="center"/>
    </xf>
    <xf numFmtId="0" fontId="103" fillId="33" borderId="0" xfId="0" applyFont="1" applyFill="1" applyBorder="1" applyAlignment="1">
      <alignment/>
    </xf>
    <xf numFmtId="183" fontId="103" fillId="33" borderId="0" xfId="0" applyNumberFormat="1" applyFont="1" applyFill="1" applyBorder="1" applyAlignment="1">
      <alignment horizontal="left"/>
    </xf>
    <xf numFmtId="183" fontId="103" fillId="33" borderId="0" xfId="0" applyNumberFormat="1" applyFont="1" applyFill="1" applyBorder="1" applyAlignment="1">
      <alignment horizontal="center"/>
    </xf>
    <xf numFmtId="0" fontId="103" fillId="33" borderId="0" xfId="0" applyFont="1" applyFill="1" applyBorder="1" applyAlignment="1">
      <alignment/>
    </xf>
    <xf numFmtId="0" fontId="104" fillId="33" borderId="0" xfId="0" applyFont="1" applyFill="1" applyBorder="1" applyAlignment="1">
      <alignment/>
    </xf>
    <xf numFmtId="0" fontId="104" fillId="33" borderId="0" xfId="0" applyFont="1" applyFill="1" applyBorder="1" applyAlignment="1">
      <alignment horizontal="center"/>
    </xf>
    <xf numFmtId="0" fontId="104" fillId="37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1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183" fontId="11" fillId="34" borderId="0" xfId="0" applyNumberFormat="1" applyFont="1" applyFill="1" applyBorder="1" applyAlignment="1">
      <alignment horizontal="center"/>
    </xf>
    <xf numFmtId="0" fontId="97" fillId="34" borderId="0" xfId="0" applyFont="1" applyFill="1" applyBorder="1" applyAlignment="1">
      <alignment horizontal="left"/>
    </xf>
    <xf numFmtId="0" fontId="102" fillId="34" borderId="0" xfId="0" applyFont="1" applyFill="1" applyBorder="1" applyAlignment="1">
      <alignment/>
    </xf>
    <xf numFmtId="0" fontId="102" fillId="34" borderId="0" xfId="0" applyFont="1" applyFill="1" applyBorder="1" applyAlignment="1">
      <alignment horizontal="center"/>
    </xf>
    <xf numFmtId="0" fontId="98" fillId="34" borderId="0" xfId="0" applyFont="1" applyFill="1" applyBorder="1" applyAlignment="1">
      <alignment horizontal="center"/>
    </xf>
    <xf numFmtId="1" fontId="98" fillId="34" borderId="0" xfId="0" applyNumberFormat="1" applyFont="1" applyFill="1" applyBorder="1" applyAlignment="1">
      <alignment horizontal="center"/>
    </xf>
    <xf numFmtId="0" fontId="98" fillId="34" borderId="0" xfId="0" applyFont="1" applyFill="1" applyBorder="1" applyAlignment="1">
      <alignment horizontal="left"/>
    </xf>
    <xf numFmtId="183" fontId="98" fillId="34" borderId="0" xfId="0" applyNumberFormat="1" applyFont="1" applyFill="1" applyBorder="1" applyAlignment="1">
      <alignment/>
    </xf>
    <xf numFmtId="183" fontId="98" fillId="34" borderId="0" xfId="0" applyNumberFormat="1" applyFont="1" applyFill="1" applyBorder="1" applyAlignment="1">
      <alignment horizontal="center"/>
    </xf>
    <xf numFmtId="0" fontId="98" fillId="34" borderId="0" xfId="0" applyFont="1" applyFill="1" applyBorder="1" applyAlignment="1">
      <alignment/>
    </xf>
    <xf numFmtId="0" fontId="98" fillId="34" borderId="0" xfId="0" applyFont="1" applyFill="1" applyBorder="1" applyAlignment="1">
      <alignment/>
    </xf>
    <xf numFmtId="183" fontId="101" fillId="33" borderId="0" xfId="0" applyNumberFormat="1" applyFont="1" applyFill="1" applyBorder="1" applyAlignment="1">
      <alignment/>
    </xf>
    <xf numFmtId="0" fontId="96" fillId="34" borderId="0" xfId="0" applyFont="1" applyFill="1" applyBorder="1" applyAlignment="1">
      <alignment horizontal="center"/>
    </xf>
    <xf numFmtId="1" fontId="96" fillId="34" borderId="0" xfId="0" applyNumberFormat="1" applyFont="1" applyFill="1" applyBorder="1" applyAlignment="1">
      <alignment horizontal="center"/>
    </xf>
    <xf numFmtId="0" fontId="96" fillId="34" borderId="0" xfId="0" applyFont="1" applyFill="1" applyBorder="1" applyAlignment="1">
      <alignment horizontal="left"/>
    </xf>
    <xf numFmtId="183" fontId="96" fillId="34" borderId="0" xfId="0" applyNumberFormat="1" applyFont="1" applyFill="1" applyBorder="1" applyAlignment="1">
      <alignment/>
    </xf>
    <xf numFmtId="183" fontId="96" fillId="34" borderId="0" xfId="0" applyNumberFormat="1" applyFont="1" applyFill="1" applyBorder="1" applyAlignment="1">
      <alignment horizontal="center"/>
    </xf>
    <xf numFmtId="0" fontId="101" fillId="34" borderId="0" xfId="0" applyFont="1" applyFill="1" applyBorder="1" applyAlignment="1">
      <alignment horizontal="center"/>
    </xf>
    <xf numFmtId="1" fontId="101" fillId="34" borderId="0" xfId="0" applyNumberFormat="1" applyFont="1" applyFill="1" applyBorder="1" applyAlignment="1">
      <alignment horizontal="center"/>
    </xf>
    <xf numFmtId="0" fontId="101" fillId="34" borderId="0" xfId="0" applyFont="1" applyFill="1" applyBorder="1" applyAlignment="1">
      <alignment horizontal="left"/>
    </xf>
    <xf numFmtId="183" fontId="101" fillId="34" borderId="0" xfId="0" applyNumberFormat="1" applyFont="1" applyFill="1" applyBorder="1" applyAlignment="1">
      <alignment/>
    </xf>
    <xf numFmtId="183" fontId="101" fillId="34" borderId="0" xfId="0" applyNumberFormat="1" applyFont="1" applyFill="1" applyBorder="1" applyAlignment="1">
      <alignment horizontal="center"/>
    </xf>
    <xf numFmtId="183" fontId="96" fillId="34" borderId="0" xfId="0" applyNumberFormat="1" applyFont="1" applyFill="1" applyBorder="1" applyAlignment="1">
      <alignment horizontal="left"/>
    </xf>
    <xf numFmtId="0" fontId="96" fillId="34" borderId="0" xfId="0" applyFont="1" applyFill="1" applyBorder="1" applyAlignment="1">
      <alignment/>
    </xf>
    <xf numFmtId="183" fontId="98" fillId="34" borderId="0" xfId="0" applyNumberFormat="1" applyFont="1" applyFill="1" applyBorder="1" applyAlignment="1">
      <alignment horizontal="left"/>
    </xf>
    <xf numFmtId="4" fontId="96" fillId="34" borderId="0" xfId="0" applyNumberFormat="1" applyFont="1" applyFill="1" applyBorder="1" applyAlignment="1">
      <alignment horizontal="left"/>
    </xf>
    <xf numFmtId="0" fontId="96" fillId="36" borderId="0" xfId="0" applyFont="1" applyFill="1" applyBorder="1" applyAlignment="1">
      <alignment horizontal="center"/>
    </xf>
    <xf numFmtId="0" fontId="96" fillId="36" borderId="0" xfId="0" applyFont="1" applyFill="1" applyBorder="1" applyAlignment="1">
      <alignment horizontal="left"/>
    </xf>
    <xf numFmtId="0" fontId="96" fillId="36" borderId="0" xfId="0" applyFont="1" applyFill="1" applyBorder="1" applyAlignment="1">
      <alignment/>
    </xf>
    <xf numFmtId="183" fontId="96" fillId="36" borderId="0" xfId="0" applyNumberFormat="1" applyFont="1" applyFill="1" applyBorder="1" applyAlignment="1">
      <alignment horizontal="center"/>
    </xf>
    <xf numFmtId="4" fontId="96" fillId="36" borderId="0" xfId="0" applyNumberFormat="1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183" fontId="103" fillId="33" borderId="0" xfId="0" applyNumberFormat="1" applyFont="1" applyFill="1" applyBorder="1" applyAlignment="1">
      <alignment/>
    </xf>
    <xf numFmtId="0" fontId="98" fillId="39" borderId="0" xfId="0" applyFont="1" applyFill="1" applyAlignment="1">
      <alignment horizontal="left"/>
    </xf>
    <xf numFmtId="1" fontId="98" fillId="33" borderId="0" xfId="0" applyNumberFormat="1" applyFont="1" applyFill="1" applyBorder="1" applyAlignment="1">
      <alignment horizontal="center"/>
    </xf>
    <xf numFmtId="183" fontId="98" fillId="33" borderId="0" xfId="0" applyNumberFormat="1" applyFont="1" applyFill="1" applyBorder="1" applyAlignment="1">
      <alignment/>
    </xf>
    <xf numFmtId="0" fontId="99" fillId="34" borderId="0" xfId="0" applyFont="1" applyFill="1" applyBorder="1" applyAlignment="1">
      <alignment/>
    </xf>
    <xf numFmtId="0" fontId="101" fillId="34" borderId="0" xfId="0" applyFont="1" applyFill="1" applyBorder="1" applyAlignment="1">
      <alignment/>
    </xf>
    <xf numFmtId="0" fontId="98" fillId="36" borderId="0" xfId="0" applyFont="1" applyFill="1" applyBorder="1" applyAlignment="1">
      <alignment horizontal="center"/>
    </xf>
    <xf numFmtId="0" fontId="98" fillId="36" borderId="0" xfId="0" applyFont="1" applyFill="1" applyBorder="1" applyAlignment="1">
      <alignment horizontal="left"/>
    </xf>
    <xf numFmtId="0" fontId="98" fillId="36" borderId="0" xfId="0" applyFont="1" applyFill="1" applyBorder="1" applyAlignment="1">
      <alignment/>
    </xf>
    <xf numFmtId="183" fontId="98" fillId="36" borderId="0" xfId="0" applyNumberFormat="1" applyFont="1" applyFill="1" applyBorder="1" applyAlignment="1">
      <alignment horizontal="center"/>
    </xf>
    <xf numFmtId="4" fontId="98" fillId="36" borderId="0" xfId="0" applyNumberFormat="1" applyFont="1" applyFill="1" applyBorder="1" applyAlignment="1">
      <alignment horizontal="left"/>
    </xf>
    <xf numFmtId="0" fontId="103" fillId="34" borderId="0" xfId="0" applyFont="1" applyFill="1" applyBorder="1" applyAlignment="1">
      <alignment/>
    </xf>
    <xf numFmtId="183" fontId="101" fillId="34" borderId="0" xfId="0" applyNumberFormat="1" applyFont="1" applyFill="1" applyBorder="1" applyAlignment="1">
      <alignment horizontal="left"/>
    </xf>
    <xf numFmtId="0" fontId="101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03" fillId="34" borderId="0" xfId="0" applyFont="1" applyFill="1" applyBorder="1" applyAlignment="1">
      <alignment horizontal="center"/>
    </xf>
    <xf numFmtId="1" fontId="103" fillId="34" borderId="0" xfId="0" applyNumberFormat="1" applyFont="1" applyFill="1" applyBorder="1" applyAlignment="1">
      <alignment horizontal="center"/>
    </xf>
    <xf numFmtId="0" fontId="103" fillId="34" borderId="0" xfId="0" applyFont="1" applyFill="1" applyBorder="1" applyAlignment="1">
      <alignment horizontal="left"/>
    </xf>
    <xf numFmtId="183" fontId="103" fillId="34" borderId="0" xfId="0" applyNumberFormat="1" applyFont="1" applyFill="1" applyBorder="1" applyAlignment="1">
      <alignment/>
    </xf>
    <xf numFmtId="183" fontId="103" fillId="34" borderId="0" xfId="0" applyNumberFormat="1" applyFont="1" applyFill="1" applyBorder="1" applyAlignment="1">
      <alignment horizontal="center"/>
    </xf>
    <xf numFmtId="0" fontId="96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4" fontId="101" fillId="33" borderId="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183" fontId="103" fillId="34" borderId="0" xfId="0" applyNumberFormat="1" applyFont="1" applyFill="1" applyBorder="1" applyAlignment="1">
      <alignment horizontal="left"/>
    </xf>
    <xf numFmtId="0" fontId="103" fillId="34" borderId="0" xfId="0" applyFont="1" applyFill="1" applyBorder="1" applyAlignment="1">
      <alignment/>
    </xf>
    <xf numFmtId="0" fontId="100" fillId="34" borderId="0" xfId="0" applyFont="1" applyFill="1" applyBorder="1" applyAlignment="1">
      <alignment/>
    </xf>
    <xf numFmtId="0" fontId="104" fillId="34" borderId="0" xfId="0" applyFont="1" applyFill="1" applyBorder="1" applyAlignment="1">
      <alignment/>
    </xf>
    <xf numFmtId="0" fontId="100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105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97" fillId="34" borderId="0" xfId="0" applyFont="1" applyFill="1" applyBorder="1" applyAlignment="1">
      <alignment/>
    </xf>
    <xf numFmtId="0" fontId="104" fillId="34" borderId="0" xfId="0" applyFont="1" applyFill="1" applyBorder="1" applyAlignment="1">
      <alignment horizontal="center"/>
    </xf>
    <xf numFmtId="0" fontId="106" fillId="34" borderId="0" xfId="0" applyFont="1" applyFill="1" applyBorder="1" applyAlignment="1">
      <alignment/>
    </xf>
    <xf numFmtId="0" fontId="106" fillId="34" borderId="0" xfId="0" applyFont="1" applyFill="1" applyBorder="1" applyAlignment="1">
      <alignment horizontal="center"/>
    </xf>
    <xf numFmtId="0" fontId="105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4" fontId="101" fillId="34" borderId="0" xfId="0" applyNumberFormat="1" applyFont="1" applyFill="1" applyBorder="1" applyAlignment="1">
      <alignment horizontal="left"/>
    </xf>
    <xf numFmtId="0" fontId="107" fillId="34" borderId="0" xfId="0" applyFont="1" applyFill="1" applyBorder="1" applyAlignment="1">
      <alignment/>
    </xf>
    <xf numFmtId="4" fontId="98" fillId="34" borderId="0" xfId="0" applyNumberFormat="1" applyFont="1" applyFill="1" applyBorder="1" applyAlignment="1">
      <alignment horizontal="left"/>
    </xf>
    <xf numFmtId="0" fontId="101" fillId="36" borderId="0" xfId="0" applyFont="1" applyFill="1" applyBorder="1" applyAlignment="1">
      <alignment horizontal="center"/>
    </xf>
    <xf numFmtId="0" fontId="101" fillId="36" borderId="0" xfId="0" applyFont="1" applyFill="1" applyBorder="1" applyAlignment="1">
      <alignment horizontal="left"/>
    </xf>
    <xf numFmtId="0" fontId="101" fillId="36" borderId="0" xfId="0" applyFont="1" applyFill="1" applyBorder="1" applyAlignment="1">
      <alignment/>
    </xf>
    <xf numFmtId="183" fontId="101" fillId="36" borderId="0" xfId="0" applyNumberFormat="1" applyFont="1" applyFill="1" applyBorder="1" applyAlignment="1">
      <alignment horizontal="center"/>
    </xf>
    <xf numFmtId="4" fontId="101" fillId="36" borderId="0" xfId="0" applyNumberFormat="1" applyFont="1" applyFill="1" applyBorder="1" applyAlignment="1">
      <alignment horizontal="left"/>
    </xf>
    <xf numFmtId="0" fontId="107" fillId="34" borderId="0" xfId="0" applyFont="1" applyFill="1" applyBorder="1" applyAlignment="1">
      <alignment horizontal="center"/>
    </xf>
    <xf numFmtId="0" fontId="97" fillId="35" borderId="0" xfId="0" applyFont="1" applyFill="1" applyAlignment="1">
      <alignment/>
    </xf>
    <xf numFmtId="0" fontId="101" fillId="35" borderId="0" xfId="0" applyFont="1" applyFill="1" applyAlignment="1">
      <alignment/>
    </xf>
    <xf numFmtId="0" fontId="97" fillId="34" borderId="0" xfId="0" applyFont="1" applyFill="1" applyBorder="1" applyAlignment="1">
      <alignment horizontal="center"/>
    </xf>
    <xf numFmtId="0" fontId="101" fillId="36" borderId="0" xfId="0" applyFont="1" applyFill="1" applyBorder="1" applyAlignment="1">
      <alignment/>
    </xf>
    <xf numFmtId="0" fontId="98" fillId="36" borderId="0" xfId="0" applyFont="1" applyFill="1" applyBorder="1" applyAlignment="1">
      <alignment/>
    </xf>
    <xf numFmtId="0" fontId="104" fillId="36" borderId="0" xfId="0" applyFont="1" applyFill="1" applyBorder="1" applyAlignment="1">
      <alignment/>
    </xf>
    <xf numFmtId="4" fontId="96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108" fillId="34" borderId="0" xfId="0" applyFont="1" applyFill="1" applyBorder="1" applyAlignment="1">
      <alignment/>
    </xf>
    <xf numFmtId="0" fontId="103" fillId="36" borderId="0" xfId="0" applyFont="1" applyFill="1" applyBorder="1" applyAlignment="1">
      <alignment/>
    </xf>
    <xf numFmtId="1" fontId="96" fillId="34" borderId="0" xfId="0" applyNumberFormat="1" applyFont="1" applyFill="1" applyBorder="1" applyAlignment="1" applyProtection="1">
      <alignment horizontal="center"/>
      <protection/>
    </xf>
    <xf numFmtId="1" fontId="100" fillId="34" borderId="0" xfId="0" applyNumberFormat="1" applyFont="1" applyFill="1" applyBorder="1" applyAlignment="1" applyProtection="1">
      <alignment horizontal="center"/>
      <protection/>
    </xf>
    <xf numFmtId="0" fontId="100" fillId="34" borderId="0" xfId="0" applyFont="1" applyFill="1" applyBorder="1" applyAlignment="1">
      <alignment horizontal="left"/>
    </xf>
    <xf numFmtId="0" fontId="100" fillId="34" borderId="0" xfId="0" applyFont="1" applyFill="1" applyBorder="1" applyAlignment="1">
      <alignment/>
    </xf>
    <xf numFmtId="183" fontId="100" fillId="34" borderId="0" xfId="0" applyNumberFormat="1" applyFont="1" applyFill="1" applyBorder="1" applyAlignment="1">
      <alignment horizontal="center"/>
    </xf>
    <xf numFmtId="183" fontId="11" fillId="34" borderId="0" xfId="0" applyNumberFormat="1" applyFont="1" applyFill="1" applyBorder="1" applyAlignment="1">
      <alignment horizontal="left"/>
    </xf>
    <xf numFmtId="0" fontId="97" fillId="34" borderId="0" xfId="0" applyFont="1" applyFill="1" applyBorder="1" applyAlignment="1">
      <alignment/>
    </xf>
    <xf numFmtId="1" fontId="11" fillId="34" borderId="0" xfId="0" applyNumberFormat="1" applyFont="1" applyFill="1" applyBorder="1" applyAlignment="1">
      <alignment horizontal="left"/>
    </xf>
    <xf numFmtId="1" fontId="97" fillId="34" borderId="0" xfId="0" applyNumberFormat="1" applyFont="1" applyFill="1" applyBorder="1" applyAlignment="1">
      <alignment horizontal="left"/>
    </xf>
    <xf numFmtId="189" fontId="11" fillId="34" borderId="0" xfId="0" applyNumberFormat="1" applyFont="1" applyFill="1" applyBorder="1" applyAlignment="1">
      <alignment horizontal="left"/>
    </xf>
    <xf numFmtId="0" fontId="11" fillId="34" borderId="0" xfId="0" applyNumberFormat="1" applyFont="1" applyFill="1" applyBorder="1" applyAlignment="1">
      <alignment horizontal="left"/>
    </xf>
    <xf numFmtId="1" fontId="97" fillId="34" borderId="0" xfId="0" applyNumberFormat="1" applyFont="1" applyFill="1" applyBorder="1" applyAlignment="1">
      <alignment horizontal="center"/>
    </xf>
    <xf numFmtId="183" fontId="11" fillId="34" borderId="0" xfId="0" applyNumberFormat="1" applyFont="1" applyFill="1" applyBorder="1" applyAlignment="1">
      <alignment/>
    </xf>
    <xf numFmtId="183" fontId="11" fillId="38" borderId="0" xfId="0" applyNumberFormat="1" applyFont="1" applyFill="1" applyBorder="1" applyAlignment="1">
      <alignment horizontal="left"/>
    </xf>
    <xf numFmtId="0" fontId="109" fillId="34" borderId="0" xfId="0" applyFont="1" applyFill="1" applyBorder="1" applyAlignment="1">
      <alignment horizontal="center"/>
    </xf>
    <xf numFmtId="1" fontId="109" fillId="34" borderId="0" xfId="0" applyNumberFormat="1" applyFont="1" applyFill="1" applyBorder="1" applyAlignment="1">
      <alignment horizontal="center"/>
    </xf>
    <xf numFmtId="0" fontId="109" fillId="34" borderId="0" xfId="0" applyFont="1" applyFill="1" applyBorder="1" applyAlignment="1">
      <alignment horizontal="left"/>
    </xf>
    <xf numFmtId="183" fontId="109" fillId="34" borderId="0" xfId="0" applyNumberFormat="1" applyFont="1" applyFill="1" applyBorder="1" applyAlignment="1">
      <alignment horizontal="left"/>
    </xf>
    <xf numFmtId="0" fontId="94" fillId="36" borderId="0" xfId="0" applyFont="1" applyFill="1" applyAlignment="1">
      <alignment/>
    </xf>
    <xf numFmtId="0" fontId="0" fillId="36" borderId="0" xfId="0" applyFont="1" applyFill="1" applyAlignment="1">
      <alignment vertical="center"/>
    </xf>
    <xf numFmtId="0" fontId="17" fillId="36" borderId="0" xfId="0" applyFont="1" applyFill="1" applyAlignment="1">
      <alignment vertic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183" fontId="0" fillId="6" borderId="0" xfId="0" applyNumberFormat="1" applyFont="1" applyFill="1" applyBorder="1" applyAlignment="1">
      <alignment horizontal="center"/>
    </xf>
    <xf numFmtId="183" fontId="0" fillId="6" borderId="0" xfId="0" applyNumberFormat="1" applyFont="1" applyFill="1" applyBorder="1" applyAlignment="1">
      <alignment/>
    </xf>
    <xf numFmtId="0" fontId="9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/>
    </xf>
    <xf numFmtId="15" fontId="9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/>
    </xf>
    <xf numFmtId="183" fontId="9" fillId="6" borderId="0" xfId="0" applyNumberFormat="1" applyFont="1" applyFill="1" applyBorder="1" applyAlignment="1">
      <alignment horizontal="center"/>
    </xf>
    <xf numFmtId="0" fontId="82" fillId="37" borderId="0" xfId="0" applyFont="1" applyFill="1" applyBorder="1" applyAlignment="1">
      <alignment horizontal="center"/>
    </xf>
    <xf numFmtId="0" fontId="82" fillId="37" borderId="0" xfId="0" applyFont="1" applyFill="1" applyBorder="1" applyAlignment="1">
      <alignment/>
    </xf>
    <xf numFmtId="183" fontId="82" fillId="37" borderId="0" xfId="0" applyNumberFormat="1" applyFont="1" applyFill="1" applyBorder="1" applyAlignment="1">
      <alignment horizontal="center"/>
    </xf>
    <xf numFmtId="183" fontId="82" fillId="37" borderId="0" xfId="0" applyNumberFormat="1" applyFont="1" applyFill="1" applyBorder="1" applyAlignment="1">
      <alignment/>
    </xf>
    <xf numFmtId="0" fontId="18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110" fillId="37" borderId="0" xfId="0" applyFont="1" applyFill="1" applyBorder="1" applyAlignment="1">
      <alignment horizontal="center"/>
    </xf>
    <xf numFmtId="0" fontId="110" fillId="37" borderId="0" xfId="0" applyFont="1" applyFill="1" applyBorder="1" applyAlignment="1">
      <alignment horizontal="left"/>
    </xf>
    <xf numFmtId="15" fontId="110" fillId="37" borderId="0" xfId="0" applyNumberFormat="1" applyFont="1" applyFill="1" applyBorder="1" applyAlignment="1">
      <alignment horizontal="center"/>
    </xf>
    <xf numFmtId="0" fontId="110" fillId="37" borderId="0" xfId="0" applyFont="1" applyFill="1" applyBorder="1" applyAlignment="1">
      <alignment/>
    </xf>
    <xf numFmtId="183" fontId="0" fillId="6" borderId="0" xfId="0" applyNumberFormat="1" applyFont="1" applyFill="1" applyBorder="1" applyAlignment="1">
      <alignment horizontal="left"/>
    </xf>
    <xf numFmtId="183" fontId="82" fillId="37" borderId="0" xfId="0" applyNumberFormat="1" applyFont="1" applyFill="1" applyBorder="1" applyAlignment="1">
      <alignment horizontal="left"/>
    </xf>
    <xf numFmtId="0" fontId="111" fillId="37" borderId="0" xfId="0" applyFont="1" applyFill="1" applyBorder="1" applyAlignment="1">
      <alignment horizontal="center"/>
    </xf>
    <xf numFmtId="0" fontId="111" fillId="37" borderId="0" xfId="0" applyFont="1" applyFill="1" applyBorder="1" applyAlignment="1">
      <alignment/>
    </xf>
    <xf numFmtId="183" fontId="111" fillId="37" borderId="0" xfId="0" applyNumberFormat="1" applyFont="1" applyFill="1" applyBorder="1" applyAlignment="1">
      <alignment horizontal="center"/>
    </xf>
    <xf numFmtId="183" fontId="111" fillId="37" borderId="0" xfId="0" applyNumberFormat="1" applyFont="1" applyFill="1" applyBorder="1" applyAlignment="1">
      <alignment/>
    </xf>
    <xf numFmtId="0" fontId="0" fillId="6" borderId="0" xfId="0" applyFont="1" applyFill="1" applyBorder="1" applyAlignment="1">
      <alignment horizontal="left"/>
    </xf>
    <xf numFmtId="0" fontId="98" fillId="37" borderId="0" xfId="0" applyFont="1" applyFill="1" applyBorder="1" applyAlignment="1">
      <alignment horizontal="left"/>
    </xf>
    <xf numFmtId="0" fontId="98" fillId="37" borderId="0" xfId="0" applyFont="1" applyFill="1" applyBorder="1" applyAlignment="1">
      <alignment horizontal="center"/>
    </xf>
    <xf numFmtId="0" fontId="98" fillId="37" borderId="0" xfId="0" applyFont="1" applyFill="1" applyBorder="1" applyAlignment="1">
      <alignment/>
    </xf>
    <xf numFmtId="183" fontId="98" fillId="37" borderId="0" xfId="0" applyNumberFormat="1" applyFont="1" applyFill="1" applyBorder="1" applyAlignment="1">
      <alignment horizontal="center"/>
    </xf>
    <xf numFmtId="4" fontId="98" fillId="37" borderId="0" xfId="0" applyNumberFormat="1" applyFont="1" applyFill="1" applyBorder="1" applyAlignment="1">
      <alignment horizontal="left"/>
    </xf>
    <xf numFmtId="0" fontId="107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4" fontId="98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183" fontId="0" fillId="34" borderId="0" xfId="0" applyNumberFormat="1" applyFont="1" applyFill="1" applyBorder="1" applyAlignment="1">
      <alignment horizontal="left"/>
    </xf>
    <xf numFmtId="0" fontId="9" fillId="36" borderId="0" xfId="0" applyFont="1" applyFill="1" applyAlignment="1">
      <alignment horizontal="left"/>
    </xf>
    <xf numFmtId="183" fontId="9" fillId="36" borderId="0" xfId="0" applyNumberFormat="1" applyFont="1" applyFill="1" applyAlignment="1">
      <alignment horizontal="left"/>
    </xf>
    <xf numFmtId="0" fontId="9" fillId="36" borderId="0" xfId="0" applyFont="1" applyFill="1" applyAlignment="1">
      <alignment/>
    </xf>
    <xf numFmtId="0" fontId="10" fillId="36" borderId="0" xfId="0" applyFont="1" applyFill="1" applyAlignment="1">
      <alignment horizontal="left"/>
    </xf>
    <xf numFmtId="0" fontId="10" fillId="36" borderId="0" xfId="0" applyFont="1" applyFill="1" applyAlignment="1">
      <alignment horizontal="center"/>
    </xf>
    <xf numFmtId="183" fontId="10" fillId="36" borderId="0" xfId="0" applyNumberFormat="1" applyFont="1" applyFill="1" applyAlignment="1">
      <alignment horizontal="left"/>
    </xf>
    <xf numFmtId="0" fontId="10" fillId="36" borderId="0" xfId="0" applyFont="1" applyFill="1" applyAlignment="1">
      <alignment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03" fillId="36" borderId="0" xfId="61" applyFont="1" applyFill="1" applyBorder="1" applyAlignment="1">
      <alignment horizontal="center"/>
      <protection/>
    </xf>
    <xf numFmtId="0" fontId="103" fillId="36" borderId="0" xfId="61" applyFont="1" applyFill="1" applyBorder="1" applyAlignment="1">
      <alignment horizontal="left"/>
      <protection/>
    </xf>
    <xf numFmtId="4" fontId="103" fillId="36" borderId="0" xfId="61" applyNumberFormat="1" applyFont="1" applyFill="1" applyBorder="1" applyAlignment="1">
      <alignment horizontal="left"/>
      <protection/>
    </xf>
    <xf numFmtId="0" fontId="103" fillId="36" borderId="0" xfId="60" applyFont="1" applyFill="1" applyBorder="1" applyAlignment="1">
      <alignment horizontal="left"/>
      <protection/>
    </xf>
    <xf numFmtId="0" fontId="103" fillId="37" borderId="0" xfId="61" applyFont="1" applyFill="1" applyBorder="1" applyAlignment="1">
      <alignment horizontal="center"/>
      <protection/>
    </xf>
    <xf numFmtId="0" fontId="103" fillId="37" borderId="0" xfId="61" applyFont="1" applyFill="1" applyBorder="1" applyAlignment="1">
      <alignment horizontal="left"/>
      <protection/>
    </xf>
    <xf numFmtId="0" fontId="103" fillId="37" borderId="0" xfId="61" applyFont="1" applyFill="1" applyBorder="1" applyAlignment="1">
      <alignment/>
      <protection/>
    </xf>
    <xf numFmtId="183" fontId="103" fillId="37" borderId="0" xfId="61" applyNumberFormat="1" applyFont="1" applyFill="1" applyBorder="1" applyAlignment="1">
      <alignment horizontal="center"/>
      <protection/>
    </xf>
    <xf numFmtId="4" fontId="103" fillId="37" borderId="0" xfId="61" applyNumberFormat="1" applyFont="1" applyFill="1" applyBorder="1" applyAlignment="1">
      <alignment horizontal="left"/>
      <protection/>
    </xf>
    <xf numFmtId="0" fontId="96" fillId="40" borderId="0" xfId="0" applyFont="1" applyFill="1" applyBorder="1" applyAlignment="1">
      <alignment horizontal="center"/>
    </xf>
    <xf numFmtId="0" fontId="96" fillId="40" borderId="0" xfId="0" applyFont="1" applyFill="1" applyBorder="1" applyAlignment="1">
      <alignment horizontal="left"/>
    </xf>
    <xf numFmtId="0" fontId="96" fillId="40" borderId="0" xfId="0" applyFont="1" applyFill="1" applyBorder="1" applyAlignment="1">
      <alignment/>
    </xf>
    <xf numFmtId="183" fontId="96" fillId="40" borderId="0" xfId="0" applyNumberFormat="1" applyFont="1" applyFill="1" applyBorder="1" applyAlignment="1">
      <alignment horizontal="center"/>
    </xf>
    <xf numFmtId="4" fontId="96" fillId="40" borderId="0" xfId="0" applyNumberFormat="1" applyFont="1" applyFill="1" applyBorder="1" applyAlignment="1">
      <alignment horizontal="left"/>
    </xf>
    <xf numFmtId="0" fontId="97" fillId="40" borderId="0" xfId="0" applyFont="1" applyFill="1" applyBorder="1" applyAlignment="1">
      <alignment/>
    </xf>
    <xf numFmtId="0" fontId="98" fillId="40" borderId="0" xfId="0" applyFont="1" applyFill="1" applyBorder="1" applyAlignment="1">
      <alignment/>
    </xf>
    <xf numFmtId="0" fontId="98" fillId="40" borderId="0" xfId="0" applyFont="1" applyFill="1" applyBorder="1" applyAlignment="1">
      <alignment horizontal="center"/>
    </xf>
    <xf numFmtId="1" fontId="96" fillId="40" borderId="0" xfId="0" applyNumberFormat="1" applyFont="1" applyFill="1" applyBorder="1" applyAlignment="1">
      <alignment horizontal="center"/>
    </xf>
    <xf numFmtId="183" fontId="96" fillId="40" borderId="0" xfId="0" applyNumberFormat="1" applyFont="1" applyFill="1" applyBorder="1" applyAlignment="1">
      <alignment/>
    </xf>
    <xf numFmtId="0" fontId="101" fillId="40" borderId="0" xfId="0" applyFont="1" applyFill="1" applyBorder="1" applyAlignment="1">
      <alignment horizontal="center"/>
    </xf>
    <xf numFmtId="1" fontId="101" fillId="40" borderId="0" xfId="0" applyNumberFormat="1" applyFont="1" applyFill="1" applyBorder="1" applyAlignment="1">
      <alignment horizontal="center"/>
    </xf>
    <xf numFmtId="0" fontId="101" fillId="40" borderId="0" xfId="0" applyFont="1" applyFill="1" applyBorder="1" applyAlignment="1">
      <alignment horizontal="left"/>
    </xf>
    <xf numFmtId="183" fontId="101" fillId="40" borderId="0" xfId="0" applyNumberFormat="1" applyFont="1" applyFill="1" applyBorder="1" applyAlignment="1">
      <alignment/>
    </xf>
    <xf numFmtId="183" fontId="101" fillId="40" borderId="0" xfId="0" applyNumberFormat="1" applyFont="1" applyFill="1" applyBorder="1" applyAlignment="1">
      <alignment horizontal="center"/>
    </xf>
    <xf numFmtId="0" fontId="103" fillId="15" borderId="0" xfId="61" applyFont="1" applyFill="1" applyBorder="1" applyAlignment="1">
      <alignment horizontal="center"/>
      <protection/>
    </xf>
    <xf numFmtId="0" fontId="103" fillId="15" borderId="0" xfId="61" applyFont="1" applyFill="1" applyBorder="1" applyAlignment="1">
      <alignment horizontal="left"/>
      <protection/>
    </xf>
    <xf numFmtId="0" fontId="103" fillId="15" borderId="0" xfId="61" applyFont="1" applyFill="1" applyBorder="1" applyAlignment="1">
      <alignment/>
      <protection/>
    </xf>
    <xf numFmtId="183" fontId="103" fillId="15" borderId="0" xfId="61" applyNumberFormat="1" applyFont="1" applyFill="1" applyBorder="1" applyAlignment="1">
      <alignment horizontal="center"/>
      <protection/>
    </xf>
    <xf numFmtId="4" fontId="103" fillId="15" borderId="0" xfId="61" applyNumberFormat="1" applyFont="1" applyFill="1" applyBorder="1" applyAlignment="1">
      <alignment horizontal="left"/>
      <protection/>
    </xf>
    <xf numFmtId="0" fontId="103" fillId="36" borderId="0" xfId="61" applyFont="1" applyFill="1" applyBorder="1" applyAlignment="1">
      <alignment/>
      <protection/>
    </xf>
    <xf numFmtId="183" fontId="103" fillId="36" borderId="0" xfId="61" applyNumberFormat="1" applyFont="1" applyFill="1" applyBorder="1" applyAlignment="1">
      <alignment horizontal="center"/>
      <protection/>
    </xf>
    <xf numFmtId="0" fontId="98" fillId="36" borderId="0" xfId="61" applyFont="1" applyFill="1" applyBorder="1" applyAlignment="1">
      <alignment horizontal="center"/>
      <protection/>
    </xf>
    <xf numFmtId="0" fontId="98" fillId="36" borderId="0" xfId="61" applyFont="1" applyFill="1" applyBorder="1" applyAlignment="1">
      <alignment horizontal="left"/>
      <protection/>
    </xf>
    <xf numFmtId="0" fontId="98" fillId="36" borderId="0" xfId="61" applyFont="1" applyFill="1" applyBorder="1" applyAlignment="1">
      <alignment/>
      <protection/>
    </xf>
    <xf numFmtId="183" fontId="98" fillId="36" borderId="0" xfId="61" applyNumberFormat="1" applyFont="1" applyFill="1" applyBorder="1" applyAlignment="1">
      <alignment horizontal="center"/>
      <protection/>
    </xf>
    <xf numFmtId="4" fontId="98" fillId="36" borderId="0" xfId="61" applyNumberFormat="1" applyFont="1" applyFill="1" applyBorder="1" applyAlignment="1">
      <alignment horizontal="left"/>
      <protection/>
    </xf>
    <xf numFmtId="0" fontId="16" fillId="40" borderId="0" xfId="0" applyFont="1" applyFill="1" applyBorder="1" applyAlignment="1">
      <alignment/>
    </xf>
    <xf numFmtId="0" fontId="96" fillId="40" borderId="0" xfId="0" applyFont="1" applyFill="1" applyBorder="1" applyAlignment="1">
      <alignment/>
    </xf>
    <xf numFmtId="0" fontId="13" fillId="40" borderId="0" xfId="0" applyFont="1" applyFill="1" applyBorder="1" applyAlignment="1">
      <alignment/>
    </xf>
    <xf numFmtId="0" fontId="13" fillId="40" borderId="0" xfId="0" applyFont="1" applyFill="1" applyBorder="1" applyAlignment="1">
      <alignment horizontal="center"/>
    </xf>
    <xf numFmtId="0" fontId="14" fillId="40" borderId="0" xfId="0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104" fillId="40" borderId="0" xfId="0" applyFont="1" applyFill="1" applyBorder="1" applyAlignment="1">
      <alignment/>
    </xf>
    <xf numFmtId="0" fontId="14" fillId="40" borderId="0" xfId="0" applyFont="1" applyFill="1" applyBorder="1" applyAlignment="1">
      <alignment horizontal="center"/>
    </xf>
    <xf numFmtId="0" fontId="103" fillId="40" borderId="0" xfId="0" applyFont="1" applyFill="1" applyBorder="1" applyAlignment="1">
      <alignment/>
    </xf>
    <xf numFmtId="0" fontId="102" fillId="40" borderId="0" xfId="0" applyFont="1" applyFill="1" applyBorder="1" applyAlignment="1">
      <alignment/>
    </xf>
    <xf numFmtId="0" fontId="101" fillId="40" borderId="0" xfId="0" applyFont="1" applyFill="1" applyBorder="1" applyAlignment="1">
      <alignment/>
    </xf>
    <xf numFmtId="0" fontId="12" fillId="40" borderId="0" xfId="0" applyFont="1" applyFill="1" applyBorder="1" applyAlignment="1">
      <alignment/>
    </xf>
    <xf numFmtId="0" fontId="15" fillId="40" borderId="0" xfId="0" applyFont="1" applyFill="1" applyBorder="1" applyAlignment="1">
      <alignment horizontal="center"/>
    </xf>
    <xf numFmtId="0" fontId="99" fillId="40" borderId="0" xfId="0" applyFont="1" applyFill="1" applyBorder="1" applyAlignment="1">
      <alignment/>
    </xf>
    <xf numFmtId="0" fontId="99" fillId="40" borderId="0" xfId="0" applyFont="1" applyFill="1" applyBorder="1" applyAlignment="1">
      <alignment horizontal="center"/>
    </xf>
    <xf numFmtId="0" fontId="98" fillId="37" borderId="0" xfId="61" applyFont="1" applyFill="1" applyBorder="1" applyAlignment="1">
      <alignment horizontal="center"/>
      <protection/>
    </xf>
    <xf numFmtId="0" fontId="98" fillId="37" borderId="0" xfId="61" applyFont="1" applyFill="1" applyBorder="1" applyAlignment="1">
      <alignment horizontal="left"/>
      <protection/>
    </xf>
    <xf numFmtId="0" fontId="98" fillId="37" borderId="0" xfId="61" applyFont="1" applyFill="1" applyBorder="1" applyAlignment="1">
      <alignment/>
      <protection/>
    </xf>
    <xf numFmtId="183" fontId="98" fillId="37" borderId="0" xfId="61" applyNumberFormat="1" applyFont="1" applyFill="1" applyBorder="1" applyAlignment="1">
      <alignment horizontal="center"/>
      <protection/>
    </xf>
    <xf numFmtId="4" fontId="98" fillId="37" borderId="0" xfId="61" applyNumberFormat="1" applyFont="1" applyFill="1" applyBorder="1" applyAlignment="1">
      <alignment horizontal="left"/>
      <protection/>
    </xf>
    <xf numFmtId="14" fontId="9" fillId="36" borderId="0" xfId="0" applyNumberFormat="1" applyFont="1" applyFill="1" applyAlignment="1">
      <alignment horizontal="left"/>
    </xf>
    <xf numFmtId="0" fontId="112" fillId="34" borderId="0" xfId="0" applyFont="1" applyFill="1" applyBorder="1" applyAlignment="1">
      <alignment horizontal="center"/>
    </xf>
    <xf numFmtId="0" fontId="112" fillId="34" borderId="0" xfId="0" applyFont="1" applyFill="1" applyBorder="1" applyAlignment="1">
      <alignment/>
    </xf>
    <xf numFmtId="0" fontId="98" fillId="36" borderId="0" xfId="60" applyFont="1" applyFill="1" applyBorder="1" applyAlignment="1">
      <alignment horizontal="center"/>
      <protection/>
    </xf>
    <xf numFmtId="0" fontId="103" fillId="36" borderId="0" xfId="60" applyFont="1" applyFill="1" applyBorder="1" applyAlignment="1">
      <alignment horizontal="center"/>
      <protection/>
    </xf>
    <xf numFmtId="0" fontId="112" fillId="34" borderId="0" xfId="0" applyFont="1" applyFill="1" applyBorder="1" applyAlignment="1">
      <alignment horizontal="left"/>
    </xf>
    <xf numFmtId="183" fontId="112" fillId="34" borderId="0" xfId="0" applyNumberFormat="1" applyFont="1" applyFill="1" applyBorder="1" applyAlignment="1">
      <alignment horizontal="left"/>
    </xf>
    <xf numFmtId="183" fontId="98" fillId="36" borderId="0" xfId="0" applyNumberFormat="1" applyFont="1" applyFill="1" applyBorder="1" applyAlignment="1">
      <alignment horizontal="left"/>
    </xf>
    <xf numFmtId="183" fontId="103" fillId="36" borderId="0" xfId="60" applyNumberFormat="1" applyFont="1" applyFill="1" applyBorder="1" applyAlignment="1">
      <alignment horizontal="left"/>
      <protection/>
    </xf>
    <xf numFmtId="4" fontId="103" fillId="36" borderId="0" xfId="60" applyNumberFormat="1" applyFont="1" applyFill="1" applyBorder="1" applyAlignment="1">
      <alignment horizontal="left"/>
      <protection/>
    </xf>
    <xf numFmtId="0" fontId="98" fillId="36" borderId="0" xfId="60" applyFont="1" applyFill="1" applyBorder="1" applyAlignment="1">
      <alignment horizontal="left"/>
      <protection/>
    </xf>
    <xf numFmtId="183" fontId="98" fillId="36" borderId="0" xfId="60" applyNumberFormat="1" applyFont="1" applyFill="1" applyBorder="1" applyAlignment="1">
      <alignment horizontal="left"/>
      <protection/>
    </xf>
    <xf numFmtId="4" fontId="98" fillId="36" borderId="0" xfId="60" applyNumberFormat="1" applyFont="1" applyFill="1" applyBorder="1" applyAlignment="1">
      <alignment horizontal="left"/>
      <protection/>
    </xf>
    <xf numFmtId="0" fontId="11" fillId="36" borderId="0" xfId="60" applyFont="1" applyFill="1" applyBorder="1" applyAlignment="1">
      <alignment horizontal="center"/>
      <protection/>
    </xf>
    <xf numFmtId="0" fontId="99" fillId="34" borderId="0" xfId="0" applyFont="1" applyFill="1" applyBorder="1" applyAlignment="1">
      <alignment horizontal="center"/>
    </xf>
    <xf numFmtId="0" fontId="11" fillId="36" borderId="0" xfId="60" applyFont="1" applyFill="1" applyBorder="1" applyAlignment="1">
      <alignment horizontal="left"/>
      <protection/>
    </xf>
    <xf numFmtId="183" fontId="11" fillId="36" borderId="0" xfId="60" applyNumberFormat="1" applyFont="1" applyFill="1" applyBorder="1" applyAlignment="1">
      <alignment horizontal="left"/>
      <protection/>
    </xf>
    <xf numFmtId="4" fontId="11" fillId="36" borderId="0" xfId="60" applyNumberFormat="1" applyFont="1" applyFill="1" applyBorder="1" applyAlignment="1">
      <alignment horizontal="left"/>
      <protection/>
    </xf>
    <xf numFmtId="183" fontId="101" fillId="36" borderId="0" xfId="0" applyNumberFormat="1" applyFont="1" applyFill="1" applyBorder="1" applyAlignment="1">
      <alignment horizontal="left"/>
    </xf>
    <xf numFmtId="0" fontId="11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left"/>
    </xf>
    <xf numFmtId="183" fontId="11" fillId="36" borderId="0" xfId="0" applyNumberFormat="1" applyFont="1" applyFill="1" applyBorder="1" applyAlignment="1">
      <alignment horizontal="left"/>
    </xf>
    <xf numFmtId="4" fontId="11" fillId="36" borderId="0" xfId="0" applyNumberFormat="1" applyFont="1" applyFill="1" applyBorder="1" applyAlignment="1">
      <alignment horizontal="left"/>
    </xf>
    <xf numFmtId="0" fontId="112" fillId="36" borderId="0" xfId="60" applyFont="1" applyFill="1" applyBorder="1" applyAlignment="1">
      <alignment horizontal="center"/>
      <protection/>
    </xf>
    <xf numFmtId="0" fontId="112" fillId="36" borderId="0" xfId="60" applyFont="1" applyFill="1" applyBorder="1" applyAlignment="1">
      <alignment horizontal="left"/>
      <protection/>
    </xf>
    <xf numFmtId="183" fontId="112" fillId="36" borderId="0" xfId="60" applyNumberFormat="1" applyFont="1" applyFill="1" applyBorder="1" applyAlignment="1">
      <alignment horizontal="left"/>
      <protection/>
    </xf>
    <xf numFmtId="4" fontId="112" fillId="36" borderId="0" xfId="60" applyNumberFormat="1" applyFont="1" applyFill="1" applyBorder="1" applyAlignment="1">
      <alignment horizontal="left"/>
      <protection/>
    </xf>
    <xf numFmtId="4" fontId="11" fillId="34" borderId="0" xfId="0" applyNumberFormat="1" applyFont="1" applyFill="1" applyBorder="1" applyAlignment="1">
      <alignment horizontal="left"/>
    </xf>
    <xf numFmtId="0" fontId="101" fillId="36" borderId="0" xfId="60" applyFont="1" applyFill="1" applyBorder="1" applyAlignment="1">
      <alignment horizontal="center"/>
      <protection/>
    </xf>
    <xf numFmtId="0" fontId="11" fillId="36" borderId="0" xfId="0" applyFont="1" applyFill="1" applyBorder="1" applyAlignment="1">
      <alignment/>
    </xf>
    <xf numFmtId="1" fontId="112" fillId="34" borderId="0" xfId="0" applyNumberFormat="1" applyFont="1" applyFill="1" applyBorder="1" applyAlignment="1">
      <alignment horizontal="center"/>
    </xf>
    <xf numFmtId="183" fontId="100" fillId="34" borderId="0" xfId="0" applyNumberFormat="1" applyFont="1" applyFill="1" applyBorder="1" applyAlignment="1">
      <alignment horizontal="left"/>
    </xf>
    <xf numFmtId="1" fontId="11" fillId="34" borderId="0" xfId="0" applyNumberFormat="1" applyFont="1" applyFill="1" applyBorder="1" applyAlignment="1" applyProtection="1">
      <alignment horizontal="center"/>
      <protection/>
    </xf>
    <xf numFmtId="0" fontId="112" fillId="36" borderId="0" xfId="0" applyFont="1" applyFill="1" applyBorder="1" applyAlignment="1">
      <alignment/>
    </xf>
    <xf numFmtId="0" fontId="19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/>
    </xf>
    <xf numFmtId="183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183" fontId="19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/>
    </xf>
    <xf numFmtId="15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left"/>
    </xf>
    <xf numFmtId="0" fontId="97" fillId="41" borderId="0" xfId="0" applyFont="1" applyFill="1" applyBorder="1" applyAlignment="1">
      <alignment horizontal="right"/>
    </xf>
    <xf numFmtId="0" fontId="97" fillId="41" borderId="0" xfId="0" applyFont="1" applyFill="1" applyBorder="1" applyAlignment="1">
      <alignment/>
    </xf>
    <xf numFmtId="0" fontId="97" fillId="41" borderId="0" xfId="0" applyFont="1" applyFill="1" applyAlignment="1">
      <alignment/>
    </xf>
    <xf numFmtId="183" fontId="97" fillId="41" borderId="0" xfId="0" applyNumberFormat="1" applyFont="1" applyFill="1" applyBorder="1" applyAlignment="1">
      <alignment horizontal="center"/>
    </xf>
    <xf numFmtId="0" fontId="97" fillId="41" borderId="0" xfId="0" applyFont="1" applyFill="1" applyBorder="1" applyAlignment="1">
      <alignment horizontal="center"/>
    </xf>
    <xf numFmtId="183" fontId="97" fillId="41" borderId="0" xfId="0" applyNumberFormat="1" applyFont="1" applyFill="1" applyBorder="1" applyAlignment="1">
      <alignment/>
    </xf>
    <xf numFmtId="0" fontId="113" fillId="41" borderId="0" xfId="0" applyFont="1" applyFill="1" applyBorder="1" applyAlignment="1">
      <alignment horizontal="right"/>
    </xf>
    <xf numFmtId="0" fontId="113" fillId="41" borderId="0" xfId="0" applyFont="1" applyFill="1" applyBorder="1" applyAlignment="1">
      <alignment/>
    </xf>
    <xf numFmtId="0" fontId="113" fillId="41" borderId="0" xfId="0" applyFont="1" applyFill="1" applyBorder="1" applyAlignment="1">
      <alignment horizontal="center"/>
    </xf>
    <xf numFmtId="183" fontId="113" fillId="41" borderId="0" xfId="0" applyNumberFormat="1" applyFont="1" applyFill="1" applyBorder="1" applyAlignment="1">
      <alignment/>
    </xf>
    <xf numFmtId="0" fontId="97" fillId="42" borderId="0" xfId="0" applyFont="1" applyFill="1" applyAlignment="1">
      <alignment/>
    </xf>
    <xf numFmtId="183" fontId="113" fillId="41" borderId="0" xfId="0" applyNumberFormat="1" applyFont="1" applyFill="1" applyBorder="1" applyAlignment="1">
      <alignment horizontal="center"/>
    </xf>
    <xf numFmtId="0" fontId="114" fillId="41" borderId="0" xfId="0" applyFont="1" applyFill="1" applyBorder="1" applyAlignment="1">
      <alignment horizontal="right"/>
    </xf>
    <xf numFmtId="0" fontId="114" fillId="41" borderId="0" xfId="0" applyFont="1" applyFill="1" applyBorder="1" applyAlignment="1">
      <alignment horizontal="left"/>
    </xf>
    <xf numFmtId="15" fontId="114" fillId="41" borderId="0" xfId="0" applyNumberFormat="1" applyFont="1" applyFill="1" applyBorder="1" applyAlignment="1">
      <alignment horizontal="center"/>
    </xf>
    <xf numFmtId="0" fontId="114" fillId="41" borderId="0" xfId="0" applyFont="1" applyFill="1" applyBorder="1" applyAlignment="1">
      <alignment horizontal="center"/>
    </xf>
    <xf numFmtId="0" fontId="114" fillId="41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15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03" fillId="37" borderId="0" xfId="60" applyFont="1" applyFill="1" applyBorder="1" applyAlignment="1">
      <alignment horizontal="center"/>
      <protection/>
    </xf>
    <xf numFmtId="0" fontId="103" fillId="37" borderId="0" xfId="60" applyFont="1" applyFill="1" applyBorder="1" applyAlignment="1">
      <alignment horizontal="left"/>
      <protection/>
    </xf>
    <xf numFmtId="183" fontId="103" fillId="37" borderId="0" xfId="60" applyNumberFormat="1" applyFont="1" applyFill="1" applyBorder="1" applyAlignment="1">
      <alignment horizontal="left"/>
      <protection/>
    </xf>
    <xf numFmtId="4" fontId="103" fillId="37" borderId="0" xfId="60" applyNumberFormat="1" applyFont="1" applyFill="1" applyBorder="1" applyAlignment="1">
      <alignment horizontal="left"/>
      <protection/>
    </xf>
    <xf numFmtId="0" fontId="14" fillId="33" borderId="0" xfId="0" applyFont="1" applyFill="1" applyBorder="1" applyAlignment="1">
      <alignment horizontal="center"/>
    </xf>
    <xf numFmtId="0" fontId="98" fillId="37" borderId="0" xfId="60" applyFont="1" applyFill="1" applyBorder="1" applyAlignment="1">
      <alignment horizontal="center"/>
      <protection/>
    </xf>
    <xf numFmtId="1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183" fontId="11" fillId="33" borderId="0" xfId="0" applyNumberFormat="1" applyFont="1" applyFill="1" applyBorder="1" applyAlignment="1">
      <alignment horizontal="left"/>
    </xf>
    <xf numFmtId="0" fontId="112" fillId="33" borderId="0" xfId="0" applyFont="1" applyFill="1" applyBorder="1" applyAlignment="1">
      <alignment horizontal="center"/>
    </xf>
    <xf numFmtId="0" fontId="112" fillId="33" borderId="0" xfId="0" applyFont="1" applyFill="1" applyBorder="1" applyAlignment="1">
      <alignment/>
    </xf>
    <xf numFmtId="183" fontId="112" fillId="33" borderId="0" xfId="0" applyNumberFormat="1" applyFont="1" applyFill="1" applyBorder="1" applyAlignment="1">
      <alignment horizontal="left"/>
    </xf>
    <xf numFmtId="0" fontId="110" fillId="36" borderId="0" xfId="0" applyFont="1" applyFill="1" applyAlignment="1">
      <alignment horizontal="left"/>
    </xf>
    <xf numFmtId="0" fontId="110" fillId="36" borderId="0" xfId="0" applyFont="1" applyFill="1" applyAlignment="1">
      <alignment horizontal="center"/>
    </xf>
    <xf numFmtId="183" fontId="110" fillId="36" borderId="0" xfId="0" applyNumberFormat="1" applyFont="1" applyFill="1" applyAlignment="1">
      <alignment horizontal="left"/>
    </xf>
    <xf numFmtId="0" fontId="110" fillId="36" borderId="0" xfId="0" applyFont="1" applyFill="1" applyAlignment="1">
      <alignment/>
    </xf>
    <xf numFmtId="0" fontId="82" fillId="0" borderId="0" xfId="0" applyFont="1" applyAlignment="1">
      <alignment/>
    </xf>
    <xf numFmtId="14" fontId="110" fillId="36" borderId="0" xfId="0" applyNumberFormat="1" applyFont="1" applyFill="1" applyAlignment="1">
      <alignment horizontal="left"/>
    </xf>
    <xf numFmtId="0" fontId="102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01" fillId="43" borderId="0" xfId="0" applyFont="1" applyFill="1" applyBorder="1" applyAlignment="1">
      <alignment horizontal="center"/>
    </xf>
    <xf numFmtId="1" fontId="103" fillId="43" borderId="0" xfId="0" applyNumberFormat="1" applyFont="1" applyFill="1" applyBorder="1" applyAlignment="1">
      <alignment horizontal="center"/>
    </xf>
    <xf numFmtId="0" fontId="103" fillId="43" borderId="0" xfId="0" applyFont="1" applyFill="1" applyBorder="1" applyAlignment="1">
      <alignment horizontal="left"/>
    </xf>
    <xf numFmtId="183" fontId="103" fillId="43" borderId="0" xfId="0" applyNumberFormat="1" applyFont="1" applyFill="1" applyBorder="1" applyAlignment="1">
      <alignment horizontal="left"/>
    </xf>
    <xf numFmtId="0" fontId="103" fillId="43" borderId="0" xfId="0" applyFont="1" applyFill="1" applyBorder="1" applyAlignment="1">
      <alignment horizontal="center"/>
    </xf>
    <xf numFmtId="0" fontId="97" fillId="43" borderId="0" xfId="0" applyFont="1" applyFill="1" applyBorder="1" applyAlignment="1">
      <alignment/>
    </xf>
    <xf numFmtId="0" fontId="102" fillId="43" borderId="0" xfId="0" applyFont="1" applyFill="1" applyBorder="1" applyAlignment="1">
      <alignment/>
    </xf>
    <xf numFmtId="0" fontId="102" fillId="43" borderId="0" xfId="0" applyFont="1" applyFill="1" applyBorder="1" applyAlignment="1">
      <alignment horizontal="center"/>
    </xf>
    <xf numFmtId="0" fontId="98" fillId="43" borderId="0" xfId="0" applyFont="1" applyFill="1" applyBorder="1" applyAlignment="1">
      <alignment horizontal="center"/>
    </xf>
    <xf numFmtId="1" fontId="98" fillId="43" borderId="0" xfId="0" applyNumberFormat="1" applyFont="1" applyFill="1" applyBorder="1" applyAlignment="1">
      <alignment horizontal="center"/>
    </xf>
    <xf numFmtId="0" fontId="98" fillId="43" borderId="0" xfId="0" applyFont="1" applyFill="1" applyBorder="1" applyAlignment="1">
      <alignment horizontal="left"/>
    </xf>
    <xf numFmtId="183" fontId="98" fillId="43" borderId="0" xfId="0" applyNumberFormat="1" applyFont="1" applyFill="1" applyBorder="1" applyAlignment="1">
      <alignment horizontal="left"/>
    </xf>
    <xf numFmtId="0" fontId="112" fillId="43" borderId="0" xfId="0" applyFont="1" applyFill="1" applyBorder="1" applyAlignment="1">
      <alignment/>
    </xf>
    <xf numFmtId="0" fontId="112" fillId="43" borderId="0" xfId="0" applyFont="1" applyFill="1" applyBorder="1" applyAlignment="1">
      <alignment horizontal="center"/>
    </xf>
    <xf numFmtId="0" fontId="103" fillId="44" borderId="0" xfId="60" applyFont="1" applyFill="1" applyBorder="1" applyAlignment="1">
      <alignment horizontal="center"/>
      <protection/>
    </xf>
    <xf numFmtId="0" fontId="103" fillId="44" borderId="0" xfId="60" applyFont="1" applyFill="1" applyBorder="1" applyAlignment="1">
      <alignment horizontal="left"/>
      <protection/>
    </xf>
    <xf numFmtId="183" fontId="103" fillId="44" borderId="0" xfId="60" applyNumberFormat="1" applyFont="1" applyFill="1" applyBorder="1" applyAlignment="1">
      <alignment horizontal="left"/>
      <protection/>
    </xf>
    <xf numFmtId="4" fontId="103" fillId="44" borderId="0" xfId="60" applyNumberFormat="1" applyFont="1" applyFill="1" applyBorder="1" applyAlignment="1">
      <alignment horizontal="left"/>
      <protection/>
    </xf>
    <xf numFmtId="0" fontId="12" fillId="43" borderId="0" xfId="0" applyFont="1" applyFill="1" applyBorder="1" applyAlignment="1">
      <alignment/>
    </xf>
    <xf numFmtId="0" fontId="15" fillId="43" borderId="0" xfId="0" applyFont="1" applyFill="1" applyBorder="1" applyAlignment="1">
      <alignment/>
    </xf>
    <xf numFmtId="0" fontId="101" fillId="43" borderId="0" xfId="0" applyFont="1" applyFill="1" applyBorder="1" applyAlignment="1">
      <alignment/>
    </xf>
    <xf numFmtId="0" fontId="98" fillId="43" borderId="0" xfId="0" applyFont="1" applyFill="1" applyBorder="1" applyAlignment="1">
      <alignment/>
    </xf>
    <xf numFmtId="0" fontId="100" fillId="43" borderId="0" xfId="0" applyFont="1" applyFill="1" applyBorder="1" applyAlignment="1">
      <alignment/>
    </xf>
    <xf numFmtId="0" fontId="100" fillId="43" borderId="0" xfId="0" applyFont="1" applyFill="1" applyBorder="1" applyAlignment="1">
      <alignment horizontal="center"/>
    </xf>
    <xf numFmtId="0" fontId="104" fillId="43" borderId="0" xfId="0" applyFont="1" applyFill="1" applyBorder="1" applyAlignment="1">
      <alignment/>
    </xf>
    <xf numFmtId="0" fontId="104" fillId="43" borderId="0" xfId="0" applyFont="1" applyFill="1" applyBorder="1" applyAlignment="1">
      <alignment horizontal="center"/>
    </xf>
    <xf numFmtId="1" fontId="101" fillId="43" borderId="0" xfId="0" applyNumberFormat="1" applyFont="1" applyFill="1" applyBorder="1" applyAlignment="1">
      <alignment horizontal="center"/>
    </xf>
    <xf numFmtId="0" fontId="101" fillId="43" borderId="0" xfId="0" applyFont="1" applyFill="1" applyBorder="1" applyAlignment="1">
      <alignment horizontal="left"/>
    </xf>
    <xf numFmtId="183" fontId="101" fillId="43" borderId="0" xfId="0" applyNumberFormat="1" applyFont="1" applyFill="1" applyBorder="1" applyAlignment="1">
      <alignment horizontal="left"/>
    </xf>
    <xf numFmtId="0" fontId="103" fillId="43" borderId="0" xfId="0" applyFont="1" applyFill="1" applyBorder="1" applyAlignment="1">
      <alignment/>
    </xf>
    <xf numFmtId="0" fontId="11" fillId="43" borderId="0" xfId="0" applyFont="1" applyFill="1" applyBorder="1" applyAlignment="1">
      <alignment/>
    </xf>
    <xf numFmtId="0" fontId="98" fillId="44" borderId="0" xfId="0" applyFont="1" applyFill="1" applyBorder="1" applyAlignment="1">
      <alignment horizontal="center"/>
    </xf>
    <xf numFmtId="183" fontId="101" fillId="33" borderId="0" xfId="0" applyNumberFormat="1" applyFont="1" applyFill="1" applyBorder="1" applyAlignment="1">
      <alignment horizontal="left"/>
    </xf>
    <xf numFmtId="0" fontId="101" fillId="37" borderId="0" xfId="0" applyFont="1" applyFill="1" applyBorder="1" applyAlignment="1">
      <alignment/>
    </xf>
    <xf numFmtId="4" fontId="101" fillId="43" borderId="0" xfId="0" applyNumberFormat="1" applyFont="1" applyFill="1" applyBorder="1" applyAlignment="1">
      <alignment horizontal="left"/>
    </xf>
    <xf numFmtId="0" fontId="13" fillId="43" borderId="0" xfId="0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3" xfId="61"/>
    <cellStyle name="Normal 4" xfId="62"/>
    <cellStyle name="Note" xfId="63"/>
    <cellStyle name="Output" xfId="64"/>
    <cellStyle name="Percent" xfId="65"/>
    <cellStyle name="Percent 2" xfId="66"/>
    <cellStyle name="Percent 2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5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d\Documents\A_BCV_Points_System\2014%20Shields\Shield%20UBC%202014%20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DEC ONLY"/>
      <sheetName val="RESULTS"/>
      <sheetName val="PRINT"/>
      <sheetName val="NAT"/>
      <sheetName val="Points"/>
      <sheetName val="Winners"/>
      <sheetName val="BNews"/>
      <sheetName val="SM Record"/>
      <sheetName val="Steward Results"/>
      <sheetName val="Judges Comments"/>
      <sheetName val="Judge Entries"/>
      <sheetName val="Sheet1"/>
      <sheetName val="ED"/>
    </sheetNames>
    <sheetDataSet>
      <sheetData sheetId="0">
        <row r="4">
          <cell r="O4">
            <v>1</v>
          </cell>
          <cell r="P4" t="str">
            <v>Green</v>
          </cell>
          <cell r="U4">
            <v>1</v>
          </cell>
          <cell r="V4">
            <v>6</v>
          </cell>
        </row>
        <row r="5">
          <cell r="O5">
            <v>2</v>
          </cell>
          <cell r="P5" t="str">
            <v>Grey Green</v>
          </cell>
          <cell r="U5">
            <v>2</v>
          </cell>
          <cell r="V5">
            <v>5</v>
          </cell>
        </row>
        <row r="6">
          <cell r="O6">
            <v>3</v>
          </cell>
          <cell r="P6" t="str">
            <v>Blue</v>
          </cell>
          <cell r="U6">
            <v>3</v>
          </cell>
          <cell r="V6">
            <v>4</v>
          </cell>
        </row>
        <row r="7">
          <cell r="O7">
            <v>4</v>
          </cell>
          <cell r="P7" t="str">
            <v>Violet</v>
          </cell>
          <cell r="U7">
            <v>4</v>
          </cell>
          <cell r="V7">
            <v>3</v>
          </cell>
        </row>
        <row r="8">
          <cell r="O8">
            <v>5</v>
          </cell>
          <cell r="P8" t="str">
            <v>Grey</v>
          </cell>
          <cell r="U8">
            <v>5</v>
          </cell>
          <cell r="V8">
            <v>2</v>
          </cell>
        </row>
        <row r="9">
          <cell r="O9">
            <v>6</v>
          </cell>
          <cell r="P9" t="str">
            <v>Yellowface (English)</v>
          </cell>
          <cell r="U9">
            <v>6</v>
          </cell>
          <cell r="V9">
            <v>1</v>
          </cell>
        </row>
        <row r="10">
          <cell r="O10">
            <v>7</v>
          </cell>
          <cell r="P10" t="str">
            <v>Yellowface (Australian)</v>
          </cell>
        </row>
        <row r="11">
          <cell r="O11">
            <v>8</v>
          </cell>
          <cell r="P11" t="str">
            <v>Black Eye</v>
          </cell>
        </row>
        <row r="12">
          <cell r="O12">
            <v>9</v>
          </cell>
          <cell r="P12" t="str">
            <v>Dilute</v>
          </cell>
        </row>
        <row r="13">
          <cell r="O13">
            <v>10</v>
          </cell>
          <cell r="P13" t="str">
            <v>Lutino</v>
          </cell>
        </row>
        <row r="14">
          <cell r="O14">
            <v>11</v>
          </cell>
          <cell r="P14" t="str">
            <v>Albino</v>
          </cell>
        </row>
        <row r="15">
          <cell r="O15">
            <v>12</v>
          </cell>
          <cell r="P15" t="str">
            <v>Clear Wing</v>
          </cell>
        </row>
        <row r="16">
          <cell r="O16">
            <v>13</v>
          </cell>
          <cell r="P16" t="str">
            <v>Grey Wing</v>
          </cell>
        </row>
        <row r="17">
          <cell r="O17">
            <v>14</v>
          </cell>
          <cell r="P17" t="str">
            <v>Cinnamon</v>
          </cell>
        </row>
        <row r="18">
          <cell r="O18">
            <v>15</v>
          </cell>
          <cell r="P18" t="str">
            <v>D/F Spangle</v>
          </cell>
        </row>
        <row r="19">
          <cell r="O19">
            <v>16</v>
          </cell>
          <cell r="P19" t="str">
            <v>Opaline</v>
          </cell>
        </row>
        <row r="20">
          <cell r="O20">
            <v>17</v>
          </cell>
          <cell r="P20" t="str">
            <v>Opaline AOSV</v>
          </cell>
        </row>
        <row r="21">
          <cell r="O21">
            <v>18</v>
          </cell>
          <cell r="P21" t="str">
            <v>Clearbody</v>
          </cell>
        </row>
        <row r="22">
          <cell r="O22">
            <v>19</v>
          </cell>
          <cell r="P22" t="str">
            <v>Lacewing</v>
          </cell>
        </row>
        <row r="23">
          <cell r="O23">
            <v>20</v>
          </cell>
          <cell r="P23" t="str">
            <v>Fallow</v>
          </cell>
        </row>
        <row r="24">
          <cell r="O24">
            <v>21</v>
          </cell>
          <cell r="P24" t="str">
            <v>Spangle Normal</v>
          </cell>
        </row>
        <row r="25">
          <cell r="O25">
            <v>22</v>
          </cell>
          <cell r="P25" t="str">
            <v>Spangle AOSV</v>
          </cell>
        </row>
        <row r="26">
          <cell r="O26">
            <v>23</v>
          </cell>
          <cell r="P26" t="str">
            <v>Dominant Pied</v>
          </cell>
        </row>
        <row r="27">
          <cell r="O27">
            <v>24</v>
          </cell>
          <cell r="P27" t="str">
            <v>Recessive Pied</v>
          </cell>
        </row>
        <row r="28">
          <cell r="O28">
            <v>25</v>
          </cell>
          <cell r="P28" t="str">
            <v>Crest</v>
          </cell>
        </row>
        <row r="29">
          <cell r="O29">
            <v>26</v>
          </cell>
          <cell r="P29" t="str">
            <v> - Not Used -</v>
          </cell>
        </row>
        <row r="30">
          <cell r="O30">
            <v>27</v>
          </cell>
          <cell r="P30" t="str">
            <v> - Not Used -</v>
          </cell>
        </row>
        <row r="31">
          <cell r="O31">
            <v>28</v>
          </cell>
          <cell r="P31" t="str">
            <v> - Not Used -</v>
          </cell>
        </row>
      </sheetData>
      <sheetData sheetId="1">
        <row r="5">
          <cell r="C5" t="str">
            <v>P Thurn</v>
          </cell>
        </row>
        <row r="6">
          <cell r="C6" t="str">
            <v>A Rowe</v>
          </cell>
        </row>
        <row r="7">
          <cell r="C7" t="str">
            <v>A Rowe</v>
          </cell>
        </row>
        <row r="8">
          <cell r="C8" t="str">
            <v>D Charlton</v>
          </cell>
        </row>
        <row r="9">
          <cell r="C9" t="str">
            <v>W Cachia</v>
          </cell>
        </row>
        <row r="10">
          <cell r="C10" t="str">
            <v>P Thurn</v>
          </cell>
        </row>
      </sheetData>
      <sheetData sheetId="2">
        <row r="5">
          <cell r="C5" t="str">
            <v>J Leong</v>
          </cell>
        </row>
        <row r="6">
          <cell r="C6" t="str">
            <v>Sheppard &amp; Flanagan</v>
          </cell>
        </row>
        <row r="7">
          <cell r="C7" t="str">
            <v>J Leong</v>
          </cell>
        </row>
        <row r="8">
          <cell r="C8" t="str">
            <v>J Leong</v>
          </cell>
        </row>
        <row r="9">
          <cell r="C9" t="str">
            <v>L Richardson</v>
          </cell>
        </row>
        <row r="10">
          <cell r="C10" t="str">
            <v>M Hall</v>
          </cell>
        </row>
      </sheetData>
      <sheetData sheetId="3">
        <row r="5">
          <cell r="C5" t="str">
            <v>J Ennis</v>
          </cell>
        </row>
        <row r="6">
          <cell r="C6" t="str">
            <v>G Rowe</v>
          </cell>
        </row>
        <row r="7">
          <cell r="C7" t="str">
            <v>J Leong</v>
          </cell>
        </row>
        <row r="8">
          <cell r="C8" t="str">
            <v>Morris &amp; Bond</v>
          </cell>
        </row>
        <row r="9">
          <cell r="C9" t="str">
            <v>S &amp; T Grech</v>
          </cell>
        </row>
        <row r="10">
          <cell r="C10" t="str">
            <v>Rowe Brothers</v>
          </cell>
        </row>
      </sheetData>
      <sheetData sheetId="4">
        <row r="5">
          <cell r="C5" t="str">
            <v>D Charlton</v>
          </cell>
        </row>
        <row r="6">
          <cell r="C6" t="str">
            <v>A Baxter</v>
          </cell>
        </row>
        <row r="7">
          <cell r="C7" t="str">
            <v>M &amp; R Randall</v>
          </cell>
        </row>
        <row r="8">
          <cell r="C8" t="str">
            <v>J Brown</v>
          </cell>
        </row>
        <row r="9">
          <cell r="C9" t="str">
            <v>G Ilic</v>
          </cell>
        </row>
        <row r="10">
          <cell r="C10" t="str">
            <v>D Macfarlane</v>
          </cell>
        </row>
      </sheetData>
      <sheetData sheetId="5">
        <row r="5">
          <cell r="C5" t="str">
            <v>P Thurn</v>
          </cell>
        </row>
        <row r="6">
          <cell r="C6" t="str">
            <v>Wilson &amp; Hoadley</v>
          </cell>
        </row>
        <row r="7">
          <cell r="C7" t="str">
            <v>Sheppard &amp; Flanagan</v>
          </cell>
        </row>
        <row r="8">
          <cell r="C8" t="str">
            <v>W Cachia</v>
          </cell>
        </row>
        <row r="9">
          <cell r="C9" t="str">
            <v>A Rowe</v>
          </cell>
        </row>
        <row r="10">
          <cell r="C10" t="str">
            <v>K Hickling</v>
          </cell>
        </row>
      </sheetData>
      <sheetData sheetId="6">
        <row r="5">
          <cell r="C5" t="str">
            <v>Sheppard &amp; Flanagan</v>
          </cell>
        </row>
        <row r="6">
          <cell r="C6" t="str">
            <v>D Charlton</v>
          </cell>
        </row>
        <row r="7">
          <cell r="C7" t="str">
            <v>A Rowe</v>
          </cell>
        </row>
        <row r="8">
          <cell r="C8" t="str">
            <v>A Rowe</v>
          </cell>
        </row>
        <row r="9">
          <cell r="C9" t="str">
            <v>G Tonkin</v>
          </cell>
        </row>
        <row r="10">
          <cell r="C10" t="str">
            <v>Belcher &amp; Mckellar</v>
          </cell>
        </row>
      </sheetData>
      <sheetData sheetId="7">
        <row r="5">
          <cell r="C5" t="str">
            <v>Borg &amp; Skivington</v>
          </cell>
        </row>
        <row r="6">
          <cell r="C6" t="str">
            <v>Sheppard &amp; Flanagan</v>
          </cell>
        </row>
        <row r="7">
          <cell r="C7" t="str">
            <v>A Baxter</v>
          </cell>
        </row>
        <row r="8">
          <cell r="C8" t="str">
            <v>A Baxter</v>
          </cell>
        </row>
        <row r="9">
          <cell r="C9" t="str">
            <v>R Stephens</v>
          </cell>
        </row>
        <row r="10">
          <cell r="C10" t="str">
            <v>Bader &amp; Turnbull</v>
          </cell>
        </row>
      </sheetData>
      <sheetData sheetId="8">
        <row r="5">
          <cell r="C5" t="str">
            <v>Sheppard &amp; Flanagan</v>
          </cell>
        </row>
        <row r="6">
          <cell r="C6" t="str">
            <v>Sheppard &amp; Flanagan</v>
          </cell>
        </row>
        <row r="7">
          <cell r="C7" t="str">
            <v>D Rixon</v>
          </cell>
        </row>
        <row r="8">
          <cell r="C8" t="str">
            <v>G Gosbell</v>
          </cell>
        </row>
        <row r="9">
          <cell r="C9" t="str">
            <v>A &amp; J Howes</v>
          </cell>
        </row>
        <row r="10">
          <cell r="C10" t="str">
            <v>A &amp; J Howes</v>
          </cell>
        </row>
      </sheetData>
      <sheetData sheetId="9">
        <row r="5">
          <cell r="C5" t="str">
            <v>Murray &amp; Spink</v>
          </cell>
        </row>
        <row r="6">
          <cell r="C6" t="str">
            <v>G Tonkin</v>
          </cell>
        </row>
        <row r="7">
          <cell r="C7" t="str">
            <v>K Stockton</v>
          </cell>
        </row>
        <row r="8">
          <cell r="C8" t="str">
            <v>B Ackers</v>
          </cell>
        </row>
        <row r="9">
          <cell r="C9" t="str">
            <v>G Tonkin</v>
          </cell>
        </row>
        <row r="10">
          <cell r="C10" t="str">
            <v>Belcher &amp; Mckellar</v>
          </cell>
        </row>
      </sheetData>
      <sheetData sheetId="10">
        <row r="5">
          <cell r="C5" t="str">
            <v>Caulfield Family</v>
          </cell>
        </row>
        <row r="6">
          <cell r="C6" t="str">
            <v>A Rowe</v>
          </cell>
        </row>
        <row r="7">
          <cell r="C7" t="str">
            <v>D Rixon</v>
          </cell>
        </row>
        <row r="8">
          <cell r="C8" t="str">
            <v>S Carrol</v>
          </cell>
        </row>
        <row r="9">
          <cell r="C9" t="str">
            <v>D Rixon</v>
          </cell>
        </row>
        <row r="10">
          <cell r="C10" t="str">
            <v>Rowe Brothers</v>
          </cell>
        </row>
      </sheetData>
      <sheetData sheetId="11">
        <row r="5">
          <cell r="C5" t="str">
            <v>Bradford &amp; Schembri</v>
          </cell>
        </row>
        <row r="6">
          <cell r="C6" t="str">
            <v>A &amp; J Howes</v>
          </cell>
        </row>
        <row r="7">
          <cell r="C7" t="str">
            <v>P Thurn</v>
          </cell>
        </row>
        <row r="8">
          <cell r="C8" t="str">
            <v>G Rowe</v>
          </cell>
        </row>
        <row r="9">
          <cell r="C9" t="str">
            <v>H Singh</v>
          </cell>
        </row>
        <row r="10">
          <cell r="C10" t="str">
            <v>A &amp; J Howes</v>
          </cell>
        </row>
      </sheetData>
      <sheetData sheetId="12">
        <row r="5">
          <cell r="C5" t="str">
            <v>Sheppard &amp; Flanagan</v>
          </cell>
        </row>
        <row r="6">
          <cell r="C6" t="str">
            <v>Sheppard &amp; Flanagan</v>
          </cell>
        </row>
        <row r="7">
          <cell r="C7" t="str">
            <v>Murray &amp; Spink</v>
          </cell>
        </row>
        <row r="8">
          <cell r="C8" t="str">
            <v>Sheppard &amp; Flanagan</v>
          </cell>
        </row>
        <row r="9">
          <cell r="C9" t="str">
            <v>L Downey</v>
          </cell>
        </row>
        <row r="10">
          <cell r="C10" t="str">
            <v>Belcher &amp; Mckellar</v>
          </cell>
        </row>
      </sheetData>
      <sheetData sheetId="13">
        <row r="5">
          <cell r="C5" t="str">
            <v>D Rogers</v>
          </cell>
        </row>
        <row r="6">
          <cell r="C6" t="str">
            <v>D Rogers</v>
          </cell>
        </row>
        <row r="7">
          <cell r="C7" t="str">
            <v>M Paoli</v>
          </cell>
        </row>
        <row r="8">
          <cell r="C8" t="str">
            <v>D Rogers</v>
          </cell>
        </row>
        <row r="9">
          <cell r="C9" t="str">
            <v>A Brown</v>
          </cell>
        </row>
        <row r="10">
          <cell r="C10" t="str">
            <v>D Broughton</v>
          </cell>
        </row>
      </sheetData>
      <sheetData sheetId="14">
        <row r="5">
          <cell r="C5" t="str">
            <v>J Leong</v>
          </cell>
        </row>
        <row r="6">
          <cell r="C6" t="str">
            <v>B Hunt</v>
          </cell>
        </row>
        <row r="7">
          <cell r="C7" t="str">
            <v>L Richardson</v>
          </cell>
        </row>
        <row r="8">
          <cell r="C8" t="str">
            <v>L Richardson</v>
          </cell>
        </row>
        <row r="9">
          <cell r="C9" t="str">
            <v>H Singh</v>
          </cell>
        </row>
        <row r="10">
          <cell r="C10" t="str">
            <v>D &amp; V Mccahon</v>
          </cell>
        </row>
      </sheetData>
      <sheetData sheetId="15">
        <row r="5">
          <cell r="C5" t="str">
            <v>L Richardson</v>
          </cell>
        </row>
        <row r="6">
          <cell r="C6" t="str">
            <v>J Smith</v>
          </cell>
        </row>
        <row r="7">
          <cell r="C7" t="str">
            <v>D Macfarlane</v>
          </cell>
        </row>
        <row r="8">
          <cell r="C8" t="str">
            <v>D Macfarlane</v>
          </cell>
        </row>
        <row r="9">
          <cell r="C9" t="str">
            <v>Belcher &amp; Mckellar</v>
          </cell>
        </row>
        <row r="10">
          <cell r="C10" t="str">
            <v>A Van Hammond</v>
          </cell>
        </row>
      </sheetData>
      <sheetData sheetId="16">
        <row r="5">
          <cell r="C5" t="str">
            <v>J Leong</v>
          </cell>
        </row>
        <row r="6">
          <cell r="C6" t="str">
            <v>L Richardson</v>
          </cell>
        </row>
        <row r="7">
          <cell r="C7" t="str">
            <v>S &amp; T Grech</v>
          </cell>
        </row>
        <row r="8">
          <cell r="C8" t="str">
            <v>B Hunt</v>
          </cell>
        </row>
        <row r="9">
          <cell r="C9" t="str">
            <v>J Leong</v>
          </cell>
        </row>
        <row r="10">
          <cell r="C10" t="str">
            <v>K Hickling</v>
          </cell>
        </row>
      </sheetData>
      <sheetData sheetId="17">
        <row r="5">
          <cell r="C5" t="str">
            <v>D Broughton</v>
          </cell>
        </row>
        <row r="6">
          <cell r="C6" t="str">
            <v>Sheppard &amp; Flanagan</v>
          </cell>
        </row>
        <row r="7">
          <cell r="C7" t="str">
            <v>D Broughton</v>
          </cell>
        </row>
        <row r="8">
          <cell r="C8" t="str">
            <v>D Macfarlane</v>
          </cell>
        </row>
        <row r="9">
          <cell r="C9" t="str">
            <v>Caulfield Family</v>
          </cell>
        </row>
        <row r="10">
          <cell r="C10" t="str">
            <v>B Hunt</v>
          </cell>
        </row>
      </sheetData>
      <sheetData sheetId="18">
        <row r="5">
          <cell r="C5" t="str">
            <v>G Rowe</v>
          </cell>
        </row>
        <row r="6">
          <cell r="C6" t="str">
            <v>G Rowe</v>
          </cell>
        </row>
        <row r="7">
          <cell r="C7" t="str">
            <v>J Leong</v>
          </cell>
        </row>
        <row r="8">
          <cell r="C8" t="str">
            <v>J Leong</v>
          </cell>
        </row>
        <row r="9">
          <cell r="C9" t="str">
            <v>G Gosbell</v>
          </cell>
        </row>
        <row r="10">
          <cell r="C10" t="str">
            <v>A Rowe</v>
          </cell>
        </row>
      </sheetData>
      <sheetData sheetId="19">
        <row r="5">
          <cell r="C5" t="str">
            <v>S &amp; T Grech</v>
          </cell>
        </row>
        <row r="6">
          <cell r="C6" t="str">
            <v>G Rowe</v>
          </cell>
        </row>
        <row r="7">
          <cell r="C7" t="str">
            <v>Wilson &amp; Hoadley</v>
          </cell>
        </row>
        <row r="8">
          <cell r="C8" t="str">
            <v>S &amp; T Grech</v>
          </cell>
        </row>
        <row r="9">
          <cell r="C9" t="str">
            <v>B Herbert</v>
          </cell>
        </row>
        <row r="10">
          <cell r="C10" t="str">
            <v>O Haddick</v>
          </cell>
        </row>
      </sheetData>
      <sheetData sheetId="20">
        <row r="5">
          <cell r="C5" t="str">
            <v>J Wright</v>
          </cell>
        </row>
        <row r="6">
          <cell r="C6" t="str">
            <v>R Friedrichsen</v>
          </cell>
        </row>
        <row r="7">
          <cell r="C7" t="str">
            <v>Wilson &amp; Hoadley</v>
          </cell>
        </row>
        <row r="8">
          <cell r="C8" t="str">
            <v>W Cachia</v>
          </cell>
        </row>
        <row r="9">
          <cell r="C9" t="str">
            <v>J Kruiselbrink</v>
          </cell>
        </row>
        <row r="10">
          <cell r="C10" t="str">
            <v>K Laurence</v>
          </cell>
        </row>
      </sheetData>
      <sheetData sheetId="21">
        <row r="5">
          <cell r="C5" t="str">
            <v>J Leong</v>
          </cell>
        </row>
        <row r="6">
          <cell r="C6" t="str">
            <v>J Leong</v>
          </cell>
        </row>
        <row r="7">
          <cell r="C7" t="str">
            <v>K Hickling</v>
          </cell>
        </row>
        <row r="8">
          <cell r="C8" t="str">
            <v>B Hunt</v>
          </cell>
        </row>
        <row r="9">
          <cell r="C9" t="str">
            <v>Belcher &amp; Mckellar</v>
          </cell>
        </row>
        <row r="10">
          <cell r="C10" t="str">
            <v>M &amp; R Randall</v>
          </cell>
        </row>
      </sheetData>
      <sheetData sheetId="22">
        <row r="5">
          <cell r="C5" t="str">
            <v>A Rowe</v>
          </cell>
        </row>
        <row r="6">
          <cell r="C6" t="str">
            <v>B Herbert</v>
          </cell>
        </row>
        <row r="7">
          <cell r="C7" t="str">
            <v>Sheppard &amp; Flanagan</v>
          </cell>
        </row>
        <row r="8">
          <cell r="C8" t="str">
            <v>Caulfield Family</v>
          </cell>
        </row>
        <row r="9">
          <cell r="C9" t="str">
            <v>G Gosbell</v>
          </cell>
        </row>
        <row r="10">
          <cell r="C10" t="str">
            <v>J Smith</v>
          </cell>
        </row>
      </sheetData>
      <sheetData sheetId="23">
        <row r="5">
          <cell r="C5" t="str">
            <v>J Leong</v>
          </cell>
        </row>
        <row r="6">
          <cell r="C6" t="str">
            <v>J Leong</v>
          </cell>
        </row>
        <row r="7">
          <cell r="C7" t="str">
            <v>J Leong</v>
          </cell>
        </row>
        <row r="8">
          <cell r="C8" t="str">
            <v>Sheppard &amp; Flanagan</v>
          </cell>
        </row>
        <row r="9">
          <cell r="C9" t="str">
            <v>Meney &amp; Muller</v>
          </cell>
        </row>
        <row r="10">
          <cell r="C10" t="str">
            <v>Meney &amp; Muller</v>
          </cell>
        </row>
      </sheetData>
      <sheetData sheetId="24">
        <row r="5">
          <cell r="C5" t="str">
            <v>M &amp; R Randall</v>
          </cell>
        </row>
        <row r="6">
          <cell r="C6" t="str">
            <v>S &amp; T Grech</v>
          </cell>
        </row>
        <row r="7">
          <cell r="C7" t="str">
            <v>J Wright</v>
          </cell>
        </row>
        <row r="8">
          <cell r="C8" t="str">
            <v>S &amp; T Grech</v>
          </cell>
        </row>
        <row r="9">
          <cell r="C9" t="str">
            <v>M Hall</v>
          </cell>
        </row>
        <row r="10">
          <cell r="C10" t="str">
            <v>M Hall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3"/>
  <sheetViews>
    <sheetView tabSelected="1" zoomScalePageLayoutView="0" workbookViewId="0" topLeftCell="A1">
      <selection activeCell="A1" sqref="A1"/>
    </sheetView>
  </sheetViews>
  <sheetFormatPr defaultColWidth="7.28125" defaultRowHeight="12.75" outlineLevelRow="2"/>
  <cols>
    <col min="1" max="1" width="7.00390625" style="214" customWidth="1"/>
    <col min="2" max="2" width="8.421875" style="224" bestFit="1" customWidth="1"/>
    <col min="3" max="3" width="11.28125" style="216" bestFit="1" customWidth="1"/>
    <col min="4" max="4" width="29.00390625" style="216" customWidth="1"/>
    <col min="5" max="5" width="25.8515625" style="216" customWidth="1"/>
    <col min="6" max="6" width="15.421875" style="379" bestFit="1" customWidth="1"/>
    <col min="7" max="7" width="15.140625" style="379" customWidth="1"/>
    <col min="8" max="8" width="10.140625" style="214" bestFit="1" customWidth="1"/>
    <col min="9" max="9" width="31.8515625" style="216" customWidth="1"/>
    <col min="10" max="11" width="10.57421875" style="217" customWidth="1"/>
    <col min="12" max="12" width="12.8515625" style="326" customWidth="1"/>
    <col min="13" max="13" width="22.57421875" style="326" customWidth="1"/>
    <col min="14" max="14" width="12.28125" style="326" customWidth="1"/>
    <col min="15" max="15" width="8.8515625" style="326" bestFit="1" customWidth="1"/>
    <col min="16" max="16" width="6.140625" style="265" customWidth="1"/>
    <col min="17" max="17" width="11.8515625" style="326" customWidth="1"/>
    <col min="18" max="18" width="13.57421875" style="326" customWidth="1"/>
    <col min="19" max="21" width="7.28125" style="326" customWidth="1"/>
    <col min="22" max="16384" width="7.28125" style="217" customWidth="1"/>
  </cols>
  <sheetData>
    <row r="1" spans="1:16" s="271" customFormat="1" ht="10.5" customHeight="1">
      <c r="A1" s="265" t="s">
        <v>201</v>
      </c>
      <c r="B1" s="266" t="s">
        <v>356</v>
      </c>
      <c r="C1" s="267" t="s">
        <v>357</v>
      </c>
      <c r="D1" s="267" t="s">
        <v>358</v>
      </c>
      <c r="E1" s="267" t="s">
        <v>359</v>
      </c>
      <c r="F1" s="371" t="s">
        <v>360</v>
      </c>
      <c r="G1" s="267" t="s">
        <v>427</v>
      </c>
      <c r="H1" s="496" t="s">
        <v>361</v>
      </c>
      <c r="I1" s="270" t="s">
        <v>300</v>
      </c>
      <c r="P1" s="272"/>
    </row>
    <row r="2" spans="1:16" s="271" customFormat="1" ht="10.5" customHeight="1" outlineLevel="2">
      <c r="A2" s="273">
        <v>10</v>
      </c>
      <c r="B2" s="274">
        <v>2013</v>
      </c>
      <c r="C2" s="275" t="s">
        <v>428</v>
      </c>
      <c r="D2" s="275" t="s">
        <v>1752</v>
      </c>
      <c r="E2" s="276" t="s">
        <v>416</v>
      </c>
      <c r="F2" s="293">
        <v>41560</v>
      </c>
      <c r="G2" s="275"/>
      <c r="H2" s="273">
        <v>3</v>
      </c>
      <c r="I2" s="275" t="s">
        <v>1546</v>
      </c>
      <c r="P2" s="272"/>
    </row>
    <row r="3" spans="1:16" s="271" customFormat="1" ht="10.5" customHeight="1" outlineLevel="2">
      <c r="A3" s="265">
        <v>3</v>
      </c>
      <c r="B3" s="266">
        <v>2014</v>
      </c>
      <c r="C3" s="267" t="s">
        <v>428</v>
      </c>
      <c r="D3" s="268" t="s">
        <v>1752</v>
      </c>
      <c r="E3" s="371" t="s">
        <v>422</v>
      </c>
      <c r="F3" s="371">
        <v>41700</v>
      </c>
      <c r="G3" s="267" t="s">
        <v>2086</v>
      </c>
      <c r="H3" s="265">
        <v>3</v>
      </c>
      <c r="I3" s="326" t="s">
        <v>185</v>
      </c>
      <c r="P3" s="272"/>
    </row>
    <row r="4" spans="1:16" s="271" customFormat="1" ht="10.5" customHeight="1" outlineLevel="2">
      <c r="A4" s="265">
        <v>3</v>
      </c>
      <c r="B4" s="266">
        <v>2014</v>
      </c>
      <c r="C4" s="267" t="s">
        <v>428</v>
      </c>
      <c r="D4" s="378" t="s">
        <v>1752</v>
      </c>
      <c r="E4" s="371" t="s">
        <v>422</v>
      </c>
      <c r="F4" s="371">
        <v>41700</v>
      </c>
      <c r="G4" s="267" t="s">
        <v>2087</v>
      </c>
      <c r="H4" s="265">
        <v>7</v>
      </c>
      <c r="I4" s="326" t="s">
        <v>2088</v>
      </c>
      <c r="P4" s="272"/>
    </row>
    <row r="5" spans="1:16" s="271" customFormat="1" ht="10.5" customHeight="1" outlineLevel="1">
      <c r="A5" s="265"/>
      <c r="B5" s="266"/>
      <c r="C5" s="267"/>
      <c r="D5" s="378" t="s">
        <v>1753</v>
      </c>
      <c r="E5" s="371"/>
      <c r="F5" s="371"/>
      <c r="G5" s="267"/>
      <c r="H5" s="265">
        <f>SUBTOTAL(9,H2:H4)</f>
        <v>13</v>
      </c>
      <c r="I5" s="326"/>
      <c r="P5" s="272"/>
    </row>
    <row r="6" spans="1:16" s="271" customFormat="1" ht="10.5" customHeight="1" outlineLevel="1">
      <c r="A6" s="265">
        <v>10</v>
      </c>
      <c r="B6" s="266">
        <v>2014</v>
      </c>
      <c r="C6" s="267" t="s">
        <v>391</v>
      </c>
      <c r="D6" s="378" t="s">
        <v>2477</v>
      </c>
      <c r="E6" s="371" t="s">
        <v>1956</v>
      </c>
      <c r="F6" s="371">
        <v>41937</v>
      </c>
      <c r="G6" s="267" t="s">
        <v>2478</v>
      </c>
      <c r="H6" s="265">
        <v>5</v>
      </c>
      <c r="I6" s="326" t="s">
        <v>461</v>
      </c>
      <c r="P6" s="272"/>
    </row>
    <row r="7" spans="1:16" s="271" customFormat="1" ht="10.5" customHeight="1" outlineLevel="1">
      <c r="A7" s="273"/>
      <c r="B7" s="274"/>
      <c r="C7" s="275"/>
      <c r="D7" s="378" t="s">
        <v>2479</v>
      </c>
      <c r="E7" s="276"/>
      <c r="F7" s="293"/>
      <c r="G7" s="275"/>
      <c r="H7" s="496">
        <f>SUBTOTAL(9,H6:H6)</f>
        <v>5</v>
      </c>
      <c r="I7" s="275"/>
      <c r="P7" s="272"/>
    </row>
    <row r="8" spans="1:16" s="271" customFormat="1" ht="10.5" customHeight="1" outlineLevel="2">
      <c r="A8" s="273">
        <v>10</v>
      </c>
      <c r="B8" s="274">
        <v>2013</v>
      </c>
      <c r="C8" s="275" t="s">
        <v>428</v>
      </c>
      <c r="D8" s="275" t="s">
        <v>1749</v>
      </c>
      <c r="E8" s="276" t="s">
        <v>416</v>
      </c>
      <c r="F8" s="293">
        <v>41560</v>
      </c>
      <c r="G8" s="275" t="s">
        <v>1750</v>
      </c>
      <c r="H8" s="273">
        <v>3</v>
      </c>
      <c r="I8" s="275" t="s">
        <v>79</v>
      </c>
      <c r="P8" s="272"/>
    </row>
    <row r="9" spans="1:16" s="271" customFormat="1" ht="10.5" customHeight="1" outlineLevel="1">
      <c r="A9" s="273"/>
      <c r="B9" s="274"/>
      <c r="C9" s="275"/>
      <c r="D9" s="275" t="s">
        <v>1751</v>
      </c>
      <c r="E9" s="276"/>
      <c r="F9" s="293"/>
      <c r="G9" s="275"/>
      <c r="H9" s="273">
        <f>SUBTOTAL(9,H8:H8)</f>
        <v>3</v>
      </c>
      <c r="I9" s="275"/>
      <c r="P9" s="272"/>
    </row>
    <row r="10" spans="1:16" s="271" customFormat="1" ht="10.5" customHeight="1" outlineLevel="2">
      <c r="A10" s="265">
        <v>3</v>
      </c>
      <c r="B10" s="266">
        <v>2014</v>
      </c>
      <c r="C10" s="267" t="s">
        <v>362</v>
      </c>
      <c r="D10" s="268" t="s">
        <v>636</v>
      </c>
      <c r="E10" s="371" t="s">
        <v>422</v>
      </c>
      <c r="F10" s="371">
        <v>41700</v>
      </c>
      <c r="G10" s="267" t="s">
        <v>2089</v>
      </c>
      <c r="H10" s="265">
        <v>7</v>
      </c>
      <c r="I10" s="326" t="s">
        <v>499</v>
      </c>
      <c r="P10" s="272"/>
    </row>
    <row r="11" spans="1:16" s="271" customFormat="1" ht="10.5" customHeight="1" outlineLevel="2">
      <c r="A11" s="265">
        <v>5</v>
      </c>
      <c r="B11" s="266">
        <v>2014</v>
      </c>
      <c r="C11" s="267" t="s">
        <v>362</v>
      </c>
      <c r="D11" s="268" t="s">
        <v>636</v>
      </c>
      <c r="E11" s="371" t="s">
        <v>375</v>
      </c>
      <c r="F11" s="371">
        <v>41776</v>
      </c>
      <c r="G11" s="267" t="s">
        <v>2190</v>
      </c>
      <c r="H11" s="265">
        <v>5</v>
      </c>
      <c r="I11" s="326" t="s">
        <v>387</v>
      </c>
      <c r="P11" s="272"/>
    </row>
    <row r="12" spans="1:16" s="271" customFormat="1" ht="10.5" customHeight="1" outlineLevel="1">
      <c r="A12" s="265"/>
      <c r="B12" s="266"/>
      <c r="C12" s="267"/>
      <c r="D12" s="268" t="s">
        <v>639</v>
      </c>
      <c r="E12" s="371"/>
      <c r="F12" s="371"/>
      <c r="G12" s="267"/>
      <c r="H12" s="265">
        <f>SUBTOTAL(9,H10:H11)</f>
        <v>12</v>
      </c>
      <c r="I12" s="326"/>
      <c r="P12" s="272"/>
    </row>
    <row r="13" spans="1:16" s="271" customFormat="1" ht="10.5" customHeight="1" outlineLevel="2">
      <c r="A13" s="265">
        <v>3</v>
      </c>
      <c r="B13" s="266">
        <v>2014</v>
      </c>
      <c r="C13" s="267" t="s">
        <v>363</v>
      </c>
      <c r="D13" s="268" t="s">
        <v>1739</v>
      </c>
      <c r="E13" s="371" t="s">
        <v>422</v>
      </c>
      <c r="F13" s="371">
        <v>41700</v>
      </c>
      <c r="G13" s="267" t="s">
        <v>2090</v>
      </c>
      <c r="H13" s="265">
        <v>10</v>
      </c>
      <c r="I13" s="326" t="s">
        <v>425</v>
      </c>
      <c r="P13" s="272"/>
    </row>
    <row r="14" spans="1:16" s="271" customFormat="1" ht="10.5" customHeight="1" outlineLevel="2">
      <c r="A14" s="273">
        <v>2</v>
      </c>
      <c r="B14" s="274">
        <v>2013</v>
      </c>
      <c r="C14" s="275" t="s">
        <v>363</v>
      </c>
      <c r="D14" s="275" t="s">
        <v>553</v>
      </c>
      <c r="E14" s="275" t="s">
        <v>390</v>
      </c>
      <c r="F14" s="293">
        <v>41307</v>
      </c>
      <c r="G14" s="275" t="s">
        <v>1647</v>
      </c>
      <c r="H14" s="273">
        <v>10</v>
      </c>
      <c r="I14" s="275" t="s">
        <v>396</v>
      </c>
      <c r="P14" s="272"/>
    </row>
    <row r="15" spans="1:16" s="271" customFormat="1" ht="10.5" customHeight="1" outlineLevel="2">
      <c r="A15" s="273">
        <v>10</v>
      </c>
      <c r="B15" s="274">
        <v>2013</v>
      </c>
      <c r="C15" s="275" t="s">
        <v>363</v>
      </c>
      <c r="D15" s="275" t="s">
        <v>553</v>
      </c>
      <c r="E15" s="293" t="s">
        <v>416</v>
      </c>
      <c r="F15" s="293">
        <v>41560</v>
      </c>
      <c r="G15" s="275" t="s">
        <v>1754</v>
      </c>
      <c r="H15" s="273">
        <v>3</v>
      </c>
      <c r="I15" s="275" t="s">
        <v>938</v>
      </c>
      <c r="P15" s="272"/>
    </row>
    <row r="16" spans="1:16" s="271" customFormat="1" ht="10.5" customHeight="1" outlineLevel="2">
      <c r="A16" s="265">
        <v>3</v>
      </c>
      <c r="B16" s="266">
        <v>2014</v>
      </c>
      <c r="C16" s="267" t="s">
        <v>363</v>
      </c>
      <c r="D16" s="268" t="s">
        <v>553</v>
      </c>
      <c r="E16" s="371" t="s">
        <v>422</v>
      </c>
      <c r="F16" s="371">
        <v>41700</v>
      </c>
      <c r="G16" s="267" t="s">
        <v>2091</v>
      </c>
      <c r="H16" s="265">
        <v>3</v>
      </c>
      <c r="I16" s="326" t="s">
        <v>424</v>
      </c>
      <c r="P16" s="272"/>
    </row>
    <row r="17" spans="1:16" s="271" customFormat="1" ht="10.5" customHeight="1" outlineLevel="1">
      <c r="A17" s="265"/>
      <c r="B17" s="266"/>
      <c r="C17" s="267"/>
      <c r="D17" s="268" t="s">
        <v>1740</v>
      </c>
      <c r="E17" s="371"/>
      <c r="F17" s="371"/>
      <c r="G17" s="267"/>
      <c r="H17" s="265">
        <f>SUBTOTAL(9,H13:H16)</f>
        <v>26</v>
      </c>
      <c r="I17" s="326"/>
      <c r="P17" s="272"/>
    </row>
    <row r="18" spans="1:16" s="271" customFormat="1" ht="10.5" customHeight="1" outlineLevel="2">
      <c r="A18" s="265">
        <v>3</v>
      </c>
      <c r="B18" s="266">
        <v>2014</v>
      </c>
      <c r="C18" s="267" t="s">
        <v>363</v>
      </c>
      <c r="D18" s="268" t="s">
        <v>118</v>
      </c>
      <c r="E18" s="371" t="s">
        <v>422</v>
      </c>
      <c r="F18" s="371">
        <v>41700</v>
      </c>
      <c r="G18" s="267" t="s">
        <v>2092</v>
      </c>
      <c r="H18" s="265">
        <v>3</v>
      </c>
      <c r="I18" s="326" t="s">
        <v>2318</v>
      </c>
      <c r="P18" s="272"/>
    </row>
    <row r="19" spans="1:16" s="271" customFormat="1" ht="10.5" customHeight="1" outlineLevel="2">
      <c r="A19" s="265">
        <v>6</v>
      </c>
      <c r="B19" s="266">
        <v>2014</v>
      </c>
      <c r="C19" s="267" t="s">
        <v>363</v>
      </c>
      <c r="D19" s="267" t="s">
        <v>118</v>
      </c>
      <c r="E19" s="371" t="s">
        <v>325</v>
      </c>
      <c r="F19" s="371">
        <v>41797</v>
      </c>
      <c r="G19" s="267" t="s">
        <v>2205</v>
      </c>
      <c r="H19" s="496">
        <v>3</v>
      </c>
      <c r="I19" s="497" t="s">
        <v>233</v>
      </c>
      <c r="P19" s="272"/>
    </row>
    <row r="20" spans="1:16" s="271" customFormat="1" ht="10.5" customHeight="1" outlineLevel="1">
      <c r="A20" s="265"/>
      <c r="B20" s="266"/>
      <c r="C20" s="267"/>
      <c r="D20" s="267" t="s">
        <v>119</v>
      </c>
      <c r="E20" s="371"/>
      <c r="F20" s="371"/>
      <c r="G20" s="267"/>
      <c r="H20" s="496">
        <f>SUBTOTAL(9,H18:H19)</f>
        <v>6</v>
      </c>
      <c r="I20" s="497"/>
      <c r="P20" s="272"/>
    </row>
    <row r="21" spans="1:16" s="271" customFormat="1" ht="10.5" customHeight="1" outlineLevel="2">
      <c r="A21" s="496">
        <v>6</v>
      </c>
      <c r="B21" s="525">
        <v>2014</v>
      </c>
      <c r="C21" s="500" t="s">
        <v>428</v>
      </c>
      <c r="D21" s="500" t="s">
        <v>615</v>
      </c>
      <c r="E21" s="501" t="s">
        <v>433</v>
      </c>
      <c r="F21" s="501">
        <v>41797</v>
      </c>
      <c r="G21" s="500" t="s">
        <v>2319</v>
      </c>
      <c r="H21" s="496">
        <v>5</v>
      </c>
      <c r="I21" s="500" t="s">
        <v>486</v>
      </c>
      <c r="P21" s="272"/>
    </row>
    <row r="22" spans="1:16" s="271" customFormat="1" ht="10.5" customHeight="1" outlineLevel="2">
      <c r="A22" s="496">
        <v>10</v>
      </c>
      <c r="B22" s="525">
        <v>2014</v>
      </c>
      <c r="C22" s="500" t="s">
        <v>428</v>
      </c>
      <c r="D22" s="500" t="s">
        <v>615</v>
      </c>
      <c r="E22" s="501" t="s">
        <v>1956</v>
      </c>
      <c r="F22" s="501">
        <v>41937</v>
      </c>
      <c r="G22" s="500" t="s">
        <v>2480</v>
      </c>
      <c r="H22" s="496">
        <v>5</v>
      </c>
      <c r="I22" s="500" t="s">
        <v>463</v>
      </c>
      <c r="P22" s="272"/>
    </row>
    <row r="23" spans="1:16" s="271" customFormat="1" ht="10.5" customHeight="1" outlineLevel="1">
      <c r="A23" s="496"/>
      <c r="B23" s="525"/>
      <c r="C23" s="500"/>
      <c r="D23" s="500" t="s">
        <v>617</v>
      </c>
      <c r="E23" s="501"/>
      <c r="F23" s="501"/>
      <c r="G23" s="500"/>
      <c r="H23" s="496">
        <f>SUBTOTAL(9,H22:H22)</f>
        <v>5</v>
      </c>
      <c r="I23" s="500"/>
      <c r="P23" s="272"/>
    </row>
    <row r="24" spans="1:16" s="271" customFormat="1" ht="10.5" customHeight="1" outlineLevel="2">
      <c r="A24" s="265">
        <v>3</v>
      </c>
      <c r="B24" s="266">
        <v>2014</v>
      </c>
      <c r="C24" s="267" t="s">
        <v>363</v>
      </c>
      <c r="D24" s="268" t="s">
        <v>157</v>
      </c>
      <c r="E24" s="371" t="s">
        <v>422</v>
      </c>
      <c r="F24" s="371">
        <v>41700</v>
      </c>
      <c r="G24" s="267" t="s">
        <v>1757</v>
      </c>
      <c r="H24" s="265">
        <v>3</v>
      </c>
      <c r="I24" s="326" t="s">
        <v>67</v>
      </c>
      <c r="P24" s="272"/>
    </row>
    <row r="25" spans="1:16" s="271" customFormat="1" ht="10.5" customHeight="1" outlineLevel="2">
      <c r="A25" s="265">
        <v>11</v>
      </c>
      <c r="B25" s="266">
        <v>2014</v>
      </c>
      <c r="C25" s="267" t="s">
        <v>363</v>
      </c>
      <c r="D25" s="268" t="s">
        <v>157</v>
      </c>
      <c r="E25" s="371" t="s">
        <v>393</v>
      </c>
      <c r="F25" s="371">
        <v>41958</v>
      </c>
      <c r="G25" s="267" t="s">
        <v>2028</v>
      </c>
      <c r="H25" s="265">
        <v>10</v>
      </c>
      <c r="I25" s="326" t="s">
        <v>379</v>
      </c>
      <c r="P25" s="272"/>
    </row>
    <row r="26" spans="1:16" s="271" customFormat="1" ht="10.5" customHeight="1" outlineLevel="1">
      <c r="A26" s="265"/>
      <c r="B26" s="266"/>
      <c r="C26" s="267"/>
      <c r="D26" s="268" t="s">
        <v>158</v>
      </c>
      <c r="E26" s="371"/>
      <c r="F26" s="371"/>
      <c r="G26" s="267"/>
      <c r="H26" s="265">
        <f>SUBTOTAL(9,H24:H25)</f>
        <v>13</v>
      </c>
      <c r="I26" s="326"/>
      <c r="P26" s="272"/>
    </row>
    <row r="27" spans="1:16" s="271" customFormat="1" ht="10.5" customHeight="1" outlineLevel="2">
      <c r="A27" s="286">
        <v>3</v>
      </c>
      <c r="B27" s="287">
        <v>2012</v>
      </c>
      <c r="C27" s="288" t="s">
        <v>363</v>
      </c>
      <c r="D27" s="288" t="s">
        <v>429</v>
      </c>
      <c r="E27" s="314" t="s">
        <v>422</v>
      </c>
      <c r="F27" s="314">
        <v>40972</v>
      </c>
      <c r="G27" s="288" t="s">
        <v>717</v>
      </c>
      <c r="H27" s="286">
        <v>3</v>
      </c>
      <c r="I27" s="288" t="s">
        <v>81</v>
      </c>
      <c r="P27" s="272"/>
    </row>
    <row r="28" spans="1:16" s="271" customFormat="1" ht="10.5" customHeight="1" outlineLevel="2">
      <c r="A28" s="286">
        <v>3</v>
      </c>
      <c r="B28" s="287">
        <v>2012</v>
      </c>
      <c r="C28" s="288" t="s">
        <v>363</v>
      </c>
      <c r="D28" s="288" t="s">
        <v>429</v>
      </c>
      <c r="E28" s="314" t="s">
        <v>422</v>
      </c>
      <c r="F28" s="314">
        <v>40972</v>
      </c>
      <c r="G28" s="288" t="s">
        <v>1005</v>
      </c>
      <c r="H28" s="286">
        <v>10</v>
      </c>
      <c r="I28" s="288" t="s">
        <v>491</v>
      </c>
      <c r="P28" s="272"/>
    </row>
    <row r="29" spans="1:16" s="271" customFormat="1" ht="10.5" customHeight="1" outlineLevel="2">
      <c r="A29" s="286">
        <v>3</v>
      </c>
      <c r="B29" s="287">
        <v>2012</v>
      </c>
      <c r="C29" s="288" t="s">
        <v>363</v>
      </c>
      <c r="D29" s="288" t="s">
        <v>429</v>
      </c>
      <c r="E29" s="314" t="s">
        <v>422</v>
      </c>
      <c r="F29" s="314">
        <v>40972</v>
      </c>
      <c r="G29" s="288" t="s">
        <v>1006</v>
      </c>
      <c r="H29" s="286">
        <v>10</v>
      </c>
      <c r="I29" s="288" t="s">
        <v>1007</v>
      </c>
      <c r="P29" s="272"/>
    </row>
    <row r="30" spans="1:16" s="271" customFormat="1" ht="10.5" customHeight="1" outlineLevel="2">
      <c r="A30" s="286">
        <v>10</v>
      </c>
      <c r="B30" s="287">
        <v>2012</v>
      </c>
      <c r="C30" s="288" t="s">
        <v>363</v>
      </c>
      <c r="D30" s="288" t="s">
        <v>429</v>
      </c>
      <c r="E30" s="314" t="s">
        <v>416</v>
      </c>
      <c r="F30" s="314">
        <v>41196</v>
      </c>
      <c r="G30" s="288" t="s">
        <v>1468</v>
      </c>
      <c r="H30" s="286">
        <v>7</v>
      </c>
      <c r="I30" s="288" t="s">
        <v>457</v>
      </c>
      <c r="P30" s="272"/>
    </row>
    <row r="31" spans="1:16" s="271" customFormat="1" ht="10.5" customHeight="1" outlineLevel="2">
      <c r="A31" s="286">
        <v>10</v>
      </c>
      <c r="B31" s="287">
        <v>2012</v>
      </c>
      <c r="C31" s="288" t="s">
        <v>363</v>
      </c>
      <c r="D31" s="288" t="s">
        <v>429</v>
      </c>
      <c r="E31" s="314" t="s">
        <v>416</v>
      </c>
      <c r="F31" s="314">
        <v>41196</v>
      </c>
      <c r="G31" s="288" t="s">
        <v>1469</v>
      </c>
      <c r="H31" s="286">
        <v>3</v>
      </c>
      <c r="I31" s="288" t="s">
        <v>1470</v>
      </c>
      <c r="P31" s="272"/>
    </row>
    <row r="32" spans="1:16" s="271" customFormat="1" ht="10.5" customHeight="1" outlineLevel="2">
      <c r="A32" s="286">
        <v>10</v>
      </c>
      <c r="B32" s="287">
        <v>2012</v>
      </c>
      <c r="C32" s="288" t="s">
        <v>363</v>
      </c>
      <c r="D32" s="288" t="s">
        <v>429</v>
      </c>
      <c r="E32" s="314" t="s">
        <v>395</v>
      </c>
      <c r="F32" s="314">
        <v>41210</v>
      </c>
      <c r="G32" s="288" t="s">
        <v>1576</v>
      </c>
      <c r="H32" s="286">
        <v>5</v>
      </c>
      <c r="I32" s="288" t="s">
        <v>459</v>
      </c>
      <c r="P32" s="272"/>
    </row>
    <row r="33" spans="1:16" s="271" customFormat="1" ht="10.5" customHeight="1" outlineLevel="2">
      <c r="A33" s="273">
        <v>3</v>
      </c>
      <c r="B33" s="273">
        <v>2013</v>
      </c>
      <c r="C33" s="275" t="s">
        <v>363</v>
      </c>
      <c r="D33" s="293" t="s">
        <v>429</v>
      </c>
      <c r="E33" s="275" t="s">
        <v>422</v>
      </c>
      <c r="F33" s="293">
        <v>41336</v>
      </c>
      <c r="G33" s="275" t="s">
        <v>1658</v>
      </c>
      <c r="H33" s="273">
        <v>3</v>
      </c>
      <c r="I33" s="275" t="s">
        <v>381</v>
      </c>
      <c r="P33" s="272"/>
    </row>
    <row r="34" spans="1:16" s="271" customFormat="1" ht="10.5" customHeight="1" outlineLevel="2">
      <c r="A34" s="273">
        <v>10</v>
      </c>
      <c r="B34" s="274">
        <v>2013</v>
      </c>
      <c r="C34" s="275" t="s">
        <v>363</v>
      </c>
      <c r="D34" s="275" t="s">
        <v>429</v>
      </c>
      <c r="E34" s="293" t="s">
        <v>416</v>
      </c>
      <c r="F34" s="293">
        <v>41560</v>
      </c>
      <c r="G34" s="275" t="s">
        <v>1760</v>
      </c>
      <c r="H34" s="273">
        <v>10</v>
      </c>
      <c r="I34" s="275" t="s">
        <v>443</v>
      </c>
      <c r="P34" s="272"/>
    </row>
    <row r="35" spans="1:16" s="271" customFormat="1" ht="10.5" customHeight="1" outlineLevel="2">
      <c r="A35" s="265">
        <v>3</v>
      </c>
      <c r="B35" s="266">
        <v>2014</v>
      </c>
      <c r="C35" s="267" t="s">
        <v>363</v>
      </c>
      <c r="D35" s="268" t="s">
        <v>429</v>
      </c>
      <c r="E35" s="371" t="s">
        <v>422</v>
      </c>
      <c r="F35" s="371">
        <v>41700</v>
      </c>
      <c r="G35" s="267" t="s">
        <v>2093</v>
      </c>
      <c r="H35" s="265">
        <v>3</v>
      </c>
      <c r="I35" s="326" t="s">
        <v>175</v>
      </c>
      <c r="P35" s="272"/>
    </row>
    <row r="36" spans="1:16" s="271" customFormat="1" ht="10.5" customHeight="1" outlineLevel="2">
      <c r="A36" s="265">
        <v>3</v>
      </c>
      <c r="B36" s="266">
        <v>2014</v>
      </c>
      <c r="C36" s="267" t="s">
        <v>363</v>
      </c>
      <c r="D36" s="268" t="s">
        <v>429</v>
      </c>
      <c r="E36" s="371" t="s">
        <v>422</v>
      </c>
      <c r="F36" s="371">
        <v>41700</v>
      </c>
      <c r="G36" s="267" t="s">
        <v>2094</v>
      </c>
      <c r="H36" s="265">
        <v>10</v>
      </c>
      <c r="I36" s="326" t="s">
        <v>1007</v>
      </c>
      <c r="P36" s="272"/>
    </row>
    <row r="37" spans="1:16" s="271" customFormat="1" ht="10.5" customHeight="1" outlineLevel="2">
      <c r="A37" s="265">
        <v>3</v>
      </c>
      <c r="B37" s="266">
        <v>2014</v>
      </c>
      <c r="C37" s="267" t="s">
        <v>363</v>
      </c>
      <c r="D37" s="268" t="s">
        <v>429</v>
      </c>
      <c r="E37" s="371" t="s">
        <v>422</v>
      </c>
      <c r="F37" s="371">
        <v>41700</v>
      </c>
      <c r="G37" s="267" t="s">
        <v>2095</v>
      </c>
      <c r="H37" s="265">
        <v>7</v>
      </c>
      <c r="I37" s="326" t="s">
        <v>70</v>
      </c>
      <c r="P37" s="272"/>
    </row>
    <row r="38" spans="1:16" s="271" customFormat="1" ht="10.5" customHeight="1" outlineLevel="2">
      <c r="A38" s="265">
        <v>3</v>
      </c>
      <c r="B38" s="266">
        <v>2014</v>
      </c>
      <c r="C38" s="267" t="s">
        <v>363</v>
      </c>
      <c r="D38" s="268" t="s">
        <v>429</v>
      </c>
      <c r="E38" s="371" t="s">
        <v>373</v>
      </c>
      <c r="F38" s="371">
        <v>41714</v>
      </c>
      <c r="G38" s="267" t="s">
        <v>2167</v>
      </c>
      <c r="H38" s="265">
        <v>10</v>
      </c>
      <c r="I38" s="326" t="s">
        <v>379</v>
      </c>
      <c r="P38" s="272"/>
    </row>
    <row r="39" spans="1:16" s="271" customFormat="1" ht="10.5" customHeight="1" outlineLevel="2">
      <c r="A39" s="265">
        <v>6</v>
      </c>
      <c r="B39" s="266">
        <v>2014</v>
      </c>
      <c r="C39" s="267" t="s">
        <v>363</v>
      </c>
      <c r="D39" s="267" t="s">
        <v>429</v>
      </c>
      <c r="E39" s="371" t="s">
        <v>325</v>
      </c>
      <c r="F39" s="371">
        <v>41797</v>
      </c>
      <c r="G39" s="267" t="s">
        <v>2206</v>
      </c>
      <c r="H39" s="496">
        <v>3</v>
      </c>
      <c r="I39" s="497" t="s">
        <v>244</v>
      </c>
      <c r="P39" s="272"/>
    </row>
    <row r="40" spans="1:16" s="271" customFormat="1" ht="10.5" customHeight="1" outlineLevel="2">
      <c r="A40" s="265">
        <v>10</v>
      </c>
      <c r="B40" s="265">
        <v>2014</v>
      </c>
      <c r="C40" s="326" t="s">
        <v>363</v>
      </c>
      <c r="D40" s="371" t="s">
        <v>429</v>
      </c>
      <c r="E40" s="267" t="s">
        <v>416</v>
      </c>
      <c r="F40" s="501">
        <v>41924</v>
      </c>
      <c r="G40" s="267" t="s">
        <v>2355</v>
      </c>
      <c r="H40" s="265">
        <v>7</v>
      </c>
      <c r="I40" s="326" t="s">
        <v>871</v>
      </c>
      <c r="P40" s="272"/>
    </row>
    <row r="41" spans="1:16" s="271" customFormat="1" ht="10.5" customHeight="1" outlineLevel="2">
      <c r="A41" s="265">
        <v>10</v>
      </c>
      <c r="B41" s="265">
        <v>2014</v>
      </c>
      <c r="C41" s="326" t="s">
        <v>363</v>
      </c>
      <c r="D41" s="371" t="s">
        <v>429</v>
      </c>
      <c r="E41" s="267" t="s">
        <v>416</v>
      </c>
      <c r="F41" s="501">
        <v>41924</v>
      </c>
      <c r="G41" s="267" t="s">
        <v>2356</v>
      </c>
      <c r="H41" s="265">
        <v>3</v>
      </c>
      <c r="I41" s="326" t="s">
        <v>1470</v>
      </c>
      <c r="P41" s="272"/>
    </row>
    <row r="42" spans="1:16" s="271" customFormat="1" ht="10.5" customHeight="1" outlineLevel="1">
      <c r="A42" s="265"/>
      <c r="B42" s="265"/>
      <c r="C42" s="326"/>
      <c r="D42" s="371" t="s">
        <v>430</v>
      </c>
      <c r="E42" s="267"/>
      <c r="F42" s="501"/>
      <c r="G42" s="267"/>
      <c r="H42" s="265">
        <f>SUBTOTAL(9,H27:H41)</f>
        <v>94</v>
      </c>
      <c r="I42" s="326"/>
      <c r="P42" s="272"/>
    </row>
    <row r="43" spans="1:16" s="271" customFormat="1" ht="10.5" customHeight="1" outlineLevel="2">
      <c r="A43" s="498">
        <v>2</v>
      </c>
      <c r="B43" s="274">
        <v>2013</v>
      </c>
      <c r="C43" s="275" t="s">
        <v>363</v>
      </c>
      <c r="D43" s="275" t="s">
        <v>1286</v>
      </c>
      <c r="E43" s="293" t="s">
        <v>378</v>
      </c>
      <c r="F43" s="293">
        <v>41321</v>
      </c>
      <c r="G43" s="275" t="s">
        <v>1622</v>
      </c>
      <c r="H43" s="273">
        <v>5</v>
      </c>
      <c r="I43" s="275" t="s">
        <v>459</v>
      </c>
      <c r="P43" s="272"/>
    </row>
    <row r="44" spans="1:16" s="271" customFormat="1" ht="10.5" customHeight="1" outlineLevel="2">
      <c r="A44" s="273">
        <v>3</v>
      </c>
      <c r="B44" s="273">
        <v>2013</v>
      </c>
      <c r="C44" s="275" t="s">
        <v>363</v>
      </c>
      <c r="D44" s="293" t="s">
        <v>1008</v>
      </c>
      <c r="E44" s="275" t="s">
        <v>422</v>
      </c>
      <c r="F44" s="293">
        <v>41336</v>
      </c>
      <c r="G44" s="275" t="s">
        <v>1659</v>
      </c>
      <c r="H44" s="273">
        <v>7</v>
      </c>
      <c r="I44" s="275" t="s">
        <v>498</v>
      </c>
      <c r="P44" s="272"/>
    </row>
    <row r="45" spans="1:16" s="271" customFormat="1" ht="10.5" customHeight="1" outlineLevel="2">
      <c r="A45" s="273">
        <v>3</v>
      </c>
      <c r="B45" s="273">
        <v>2013</v>
      </c>
      <c r="C45" s="275" t="s">
        <v>363</v>
      </c>
      <c r="D45" s="293" t="s">
        <v>1008</v>
      </c>
      <c r="E45" s="275" t="s">
        <v>422</v>
      </c>
      <c r="F45" s="293">
        <v>41336</v>
      </c>
      <c r="G45" s="275" t="s">
        <v>785</v>
      </c>
      <c r="H45" s="273">
        <v>10</v>
      </c>
      <c r="I45" s="275" t="s">
        <v>741</v>
      </c>
      <c r="P45" s="272"/>
    </row>
    <row r="46" spans="1:16" s="271" customFormat="1" ht="10.5" customHeight="1" outlineLevel="2">
      <c r="A46" s="273">
        <v>3</v>
      </c>
      <c r="B46" s="273">
        <v>2013</v>
      </c>
      <c r="C46" s="275" t="s">
        <v>363</v>
      </c>
      <c r="D46" s="293" t="s">
        <v>1008</v>
      </c>
      <c r="E46" s="275" t="s">
        <v>422</v>
      </c>
      <c r="F46" s="293">
        <v>41336</v>
      </c>
      <c r="G46" s="275" t="s">
        <v>1660</v>
      </c>
      <c r="H46" s="273">
        <v>3</v>
      </c>
      <c r="I46" s="275" t="s">
        <v>84</v>
      </c>
      <c r="P46" s="272"/>
    </row>
    <row r="47" spans="1:16" s="271" customFormat="1" ht="10.5" customHeight="1" outlineLevel="2">
      <c r="A47" s="273">
        <v>3</v>
      </c>
      <c r="B47" s="273">
        <v>2013</v>
      </c>
      <c r="C47" s="275" t="s">
        <v>363</v>
      </c>
      <c r="D47" s="293" t="s">
        <v>1008</v>
      </c>
      <c r="E47" s="275" t="s">
        <v>422</v>
      </c>
      <c r="F47" s="293">
        <v>41336</v>
      </c>
      <c r="G47" s="275" t="s">
        <v>1299</v>
      </c>
      <c r="H47" s="273">
        <v>7</v>
      </c>
      <c r="I47" s="275" t="s">
        <v>183</v>
      </c>
      <c r="P47" s="272"/>
    </row>
    <row r="48" spans="1:16" s="271" customFormat="1" ht="10.5" customHeight="1" outlineLevel="2">
      <c r="A48" s="273">
        <v>6</v>
      </c>
      <c r="B48" s="273">
        <v>2013</v>
      </c>
      <c r="C48" s="293" t="s">
        <v>363</v>
      </c>
      <c r="D48" s="275" t="s">
        <v>1286</v>
      </c>
      <c r="E48" s="275" t="s">
        <v>325</v>
      </c>
      <c r="F48" s="293">
        <v>41434</v>
      </c>
      <c r="G48" s="275" t="s">
        <v>1761</v>
      </c>
      <c r="H48" s="273">
        <v>10</v>
      </c>
      <c r="I48" s="275" t="s">
        <v>266</v>
      </c>
      <c r="P48" s="272"/>
    </row>
    <row r="49" spans="1:16" s="271" customFormat="1" ht="10.5" customHeight="1" outlineLevel="2">
      <c r="A49" s="498">
        <v>6</v>
      </c>
      <c r="B49" s="273">
        <v>2013</v>
      </c>
      <c r="C49" s="293" t="s">
        <v>363</v>
      </c>
      <c r="D49" s="275" t="s">
        <v>1286</v>
      </c>
      <c r="E49" s="275" t="s">
        <v>325</v>
      </c>
      <c r="F49" s="293">
        <v>41434</v>
      </c>
      <c r="G49" s="275" t="s">
        <v>1762</v>
      </c>
      <c r="H49" s="273">
        <v>3</v>
      </c>
      <c r="I49" s="275" t="s">
        <v>279</v>
      </c>
      <c r="P49" s="272"/>
    </row>
    <row r="50" spans="1:16" s="271" customFormat="1" ht="10.5" customHeight="1" outlineLevel="2">
      <c r="A50" s="273">
        <v>11</v>
      </c>
      <c r="B50" s="273">
        <v>2013</v>
      </c>
      <c r="C50" s="293" t="s">
        <v>363</v>
      </c>
      <c r="D50" s="275" t="s">
        <v>1286</v>
      </c>
      <c r="E50" s="275" t="s">
        <v>315</v>
      </c>
      <c r="F50" s="293">
        <v>41582</v>
      </c>
      <c r="G50" s="275" t="s">
        <v>2029</v>
      </c>
      <c r="H50" s="273">
        <v>5</v>
      </c>
      <c r="I50" s="275" t="s">
        <v>396</v>
      </c>
      <c r="P50" s="272"/>
    </row>
    <row r="51" spans="1:16" s="271" customFormat="1" ht="10.5" customHeight="1" outlineLevel="2">
      <c r="A51" s="265">
        <v>3</v>
      </c>
      <c r="B51" s="266">
        <v>2014</v>
      </c>
      <c r="C51" s="267" t="s">
        <v>363</v>
      </c>
      <c r="D51" s="268" t="s">
        <v>1286</v>
      </c>
      <c r="E51" s="371" t="s">
        <v>422</v>
      </c>
      <c r="F51" s="371">
        <v>41700</v>
      </c>
      <c r="G51" s="267" t="s">
        <v>2096</v>
      </c>
      <c r="H51" s="265">
        <v>10</v>
      </c>
      <c r="I51" s="326" t="s">
        <v>1656</v>
      </c>
      <c r="P51" s="272"/>
    </row>
    <row r="52" spans="1:16" s="271" customFormat="1" ht="10.5" customHeight="1" outlineLevel="2">
      <c r="A52" s="265">
        <v>5</v>
      </c>
      <c r="B52" s="266">
        <v>2014</v>
      </c>
      <c r="C52" s="267" t="s">
        <v>363</v>
      </c>
      <c r="D52" s="267" t="s">
        <v>1286</v>
      </c>
      <c r="E52" s="371" t="s">
        <v>390</v>
      </c>
      <c r="F52" s="371">
        <v>41790</v>
      </c>
      <c r="G52" s="267" t="s">
        <v>2323</v>
      </c>
      <c r="H52" s="496">
        <v>10</v>
      </c>
      <c r="I52" s="497" t="s">
        <v>460</v>
      </c>
      <c r="P52" s="272"/>
    </row>
    <row r="53" spans="1:16" s="271" customFormat="1" ht="10.5" customHeight="1" outlineLevel="2">
      <c r="A53" s="265">
        <v>6</v>
      </c>
      <c r="B53" s="266">
        <v>2014</v>
      </c>
      <c r="C53" s="267" t="s">
        <v>363</v>
      </c>
      <c r="D53" s="267" t="s">
        <v>1286</v>
      </c>
      <c r="E53" s="371" t="s">
        <v>325</v>
      </c>
      <c r="F53" s="371">
        <v>41797</v>
      </c>
      <c r="G53" s="267" t="s">
        <v>2207</v>
      </c>
      <c r="H53" s="496">
        <v>7</v>
      </c>
      <c r="I53" s="497" t="s">
        <v>290</v>
      </c>
      <c r="P53" s="272"/>
    </row>
    <row r="54" spans="1:16" s="271" customFormat="1" ht="10.5" customHeight="1" outlineLevel="2">
      <c r="A54" s="265">
        <v>7</v>
      </c>
      <c r="B54" s="266">
        <v>2014</v>
      </c>
      <c r="C54" s="267" t="s">
        <v>363</v>
      </c>
      <c r="D54" s="267" t="s">
        <v>1286</v>
      </c>
      <c r="E54" s="371" t="s">
        <v>400</v>
      </c>
      <c r="F54" s="371">
        <v>41825</v>
      </c>
      <c r="G54" s="267" t="s">
        <v>2323</v>
      </c>
      <c r="H54" s="496">
        <v>5</v>
      </c>
      <c r="I54" s="497" t="s">
        <v>460</v>
      </c>
      <c r="P54" s="272"/>
    </row>
    <row r="55" spans="1:16" s="271" customFormat="1" ht="10.5" customHeight="1" outlineLevel="1">
      <c r="A55" s="265"/>
      <c r="B55" s="266"/>
      <c r="C55" s="267"/>
      <c r="D55" s="267" t="s">
        <v>1287</v>
      </c>
      <c r="E55" s="371"/>
      <c r="F55" s="371"/>
      <c r="G55" s="267"/>
      <c r="H55" s="496">
        <f>SUBTOTAL(9,H43:H54)</f>
        <v>82</v>
      </c>
      <c r="I55" s="497"/>
      <c r="P55" s="272"/>
    </row>
    <row r="56" spans="1:16" s="271" customFormat="1" ht="10.5" customHeight="1" outlineLevel="2">
      <c r="A56" s="274">
        <v>10</v>
      </c>
      <c r="B56" s="287">
        <v>2012</v>
      </c>
      <c r="C56" s="288" t="s">
        <v>428</v>
      </c>
      <c r="D56" s="288" t="s">
        <v>304</v>
      </c>
      <c r="E56" s="314" t="s">
        <v>416</v>
      </c>
      <c r="F56" s="314">
        <v>41196</v>
      </c>
      <c r="G56" s="288" t="s">
        <v>1472</v>
      </c>
      <c r="H56" s="286">
        <v>7</v>
      </c>
      <c r="I56" s="288" t="s">
        <v>101</v>
      </c>
      <c r="P56" s="272"/>
    </row>
    <row r="57" spans="1:16" s="271" customFormat="1" ht="10.5" customHeight="1" outlineLevel="2">
      <c r="A57" s="265">
        <v>3</v>
      </c>
      <c r="B57" s="266">
        <v>2014</v>
      </c>
      <c r="C57" s="267" t="s">
        <v>428</v>
      </c>
      <c r="D57" s="268" t="s">
        <v>304</v>
      </c>
      <c r="E57" s="371" t="s">
        <v>422</v>
      </c>
      <c r="F57" s="371">
        <v>41700</v>
      </c>
      <c r="G57" s="267" t="s">
        <v>861</v>
      </c>
      <c r="H57" s="265">
        <v>10</v>
      </c>
      <c r="I57" s="326" t="s">
        <v>163</v>
      </c>
      <c r="P57" s="272"/>
    </row>
    <row r="58" spans="1:16" s="271" customFormat="1" ht="10.5" customHeight="1" outlineLevel="2">
      <c r="A58" s="265">
        <v>3</v>
      </c>
      <c r="B58" s="266">
        <v>2014</v>
      </c>
      <c r="C58" s="267" t="s">
        <v>428</v>
      </c>
      <c r="D58" s="268" t="s">
        <v>304</v>
      </c>
      <c r="E58" s="371" t="s">
        <v>389</v>
      </c>
      <c r="F58" s="371">
        <v>41713</v>
      </c>
      <c r="G58" s="267" t="s">
        <v>861</v>
      </c>
      <c r="H58" s="265">
        <v>10</v>
      </c>
      <c r="I58" s="326" t="s">
        <v>396</v>
      </c>
      <c r="P58" s="272"/>
    </row>
    <row r="59" spans="1:16" s="271" customFormat="1" ht="10.5" customHeight="1" outlineLevel="1">
      <c r="A59" s="265"/>
      <c r="B59" s="266"/>
      <c r="C59" s="267"/>
      <c r="D59" s="268" t="s">
        <v>305</v>
      </c>
      <c r="E59" s="371"/>
      <c r="F59" s="371"/>
      <c r="G59" s="267"/>
      <c r="H59" s="265">
        <f>SUBTOTAL(9,H56:H58)</f>
        <v>27</v>
      </c>
      <c r="I59" s="326"/>
      <c r="P59" s="272"/>
    </row>
    <row r="60" spans="1:16" s="271" customFormat="1" ht="10.5" customHeight="1" outlineLevel="2">
      <c r="A60" s="499">
        <v>5</v>
      </c>
      <c r="B60" s="499">
        <v>2012</v>
      </c>
      <c r="C60" s="442" t="s">
        <v>362</v>
      </c>
      <c r="D60" s="442" t="s">
        <v>469</v>
      </c>
      <c r="E60" s="442" t="s">
        <v>325</v>
      </c>
      <c r="F60" s="503">
        <v>41049</v>
      </c>
      <c r="G60" s="504" t="s">
        <v>642</v>
      </c>
      <c r="H60" s="499">
        <v>7</v>
      </c>
      <c r="I60" s="442" t="s">
        <v>333</v>
      </c>
      <c r="P60" s="272"/>
    </row>
    <row r="61" spans="1:16" s="271" customFormat="1" ht="10.5" customHeight="1" outlineLevel="2">
      <c r="A61" s="286">
        <v>10</v>
      </c>
      <c r="B61" s="287">
        <v>2012</v>
      </c>
      <c r="C61" s="288" t="s">
        <v>362</v>
      </c>
      <c r="D61" s="288" t="s">
        <v>469</v>
      </c>
      <c r="E61" s="314" t="s">
        <v>416</v>
      </c>
      <c r="F61" s="314">
        <v>41196</v>
      </c>
      <c r="G61" s="288" t="s">
        <v>1473</v>
      </c>
      <c r="H61" s="286">
        <v>3</v>
      </c>
      <c r="I61" s="288" t="s">
        <v>79</v>
      </c>
      <c r="P61" s="272"/>
    </row>
    <row r="62" spans="1:16" s="271" customFormat="1" ht="10.5" customHeight="1" outlineLevel="2">
      <c r="A62" s="265">
        <v>3</v>
      </c>
      <c r="B62" s="266">
        <v>2014</v>
      </c>
      <c r="C62" s="267" t="s">
        <v>362</v>
      </c>
      <c r="D62" s="268" t="s">
        <v>469</v>
      </c>
      <c r="E62" s="371" t="s">
        <v>422</v>
      </c>
      <c r="F62" s="371">
        <v>41700</v>
      </c>
      <c r="G62" s="267" t="s">
        <v>2097</v>
      </c>
      <c r="H62" s="265">
        <v>10</v>
      </c>
      <c r="I62" s="326" t="s">
        <v>239</v>
      </c>
      <c r="P62" s="272"/>
    </row>
    <row r="63" spans="1:16" s="271" customFormat="1" ht="10.5" customHeight="1" outlineLevel="1">
      <c r="A63" s="265"/>
      <c r="B63" s="266"/>
      <c r="C63" s="267"/>
      <c r="D63" s="268" t="s">
        <v>322</v>
      </c>
      <c r="E63" s="371"/>
      <c r="F63" s="371"/>
      <c r="G63" s="267"/>
      <c r="H63" s="265">
        <f>SUBTOTAL(9,H60:H62)</f>
        <v>20</v>
      </c>
      <c r="I63" s="326"/>
      <c r="P63" s="272"/>
    </row>
    <row r="64" spans="1:16" s="271" customFormat="1" ht="10.5" customHeight="1" outlineLevel="2">
      <c r="A64" s="287">
        <v>11</v>
      </c>
      <c r="B64" s="287">
        <v>2012</v>
      </c>
      <c r="C64" s="288" t="s">
        <v>391</v>
      </c>
      <c r="D64" s="288" t="s">
        <v>1601</v>
      </c>
      <c r="E64" s="314" t="s">
        <v>1602</v>
      </c>
      <c r="F64" s="314">
        <v>41223</v>
      </c>
      <c r="G64" s="288" t="s">
        <v>1603</v>
      </c>
      <c r="H64" s="286">
        <v>5</v>
      </c>
      <c r="I64" s="288" t="s">
        <v>461</v>
      </c>
      <c r="P64" s="272"/>
    </row>
    <row r="65" spans="1:16" s="271" customFormat="1" ht="10.5" customHeight="1" outlineLevel="1">
      <c r="A65" s="287"/>
      <c r="B65" s="287"/>
      <c r="C65" s="288"/>
      <c r="D65" s="288" t="s">
        <v>1604</v>
      </c>
      <c r="E65" s="314"/>
      <c r="F65" s="314"/>
      <c r="G65" s="288"/>
      <c r="H65" s="286">
        <f>SUBTOTAL(9,H64:H64)</f>
        <v>5</v>
      </c>
      <c r="I65" s="288"/>
      <c r="P65" s="272"/>
    </row>
    <row r="66" spans="1:16" s="271" customFormat="1" ht="10.5" customHeight="1" outlineLevel="2">
      <c r="A66" s="266">
        <v>3</v>
      </c>
      <c r="B66" s="266">
        <v>2014</v>
      </c>
      <c r="C66" s="267" t="s">
        <v>428</v>
      </c>
      <c r="D66" s="267" t="s">
        <v>2147</v>
      </c>
      <c r="E66" s="371" t="s">
        <v>389</v>
      </c>
      <c r="F66" s="371">
        <v>41713</v>
      </c>
      <c r="G66" s="267" t="s">
        <v>2148</v>
      </c>
      <c r="H66" s="265">
        <v>5</v>
      </c>
      <c r="I66" s="267" t="s">
        <v>486</v>
      </c>
      <c r="P66" s="272"/>
    </row>
    <row r="67" spans="1:16" s="271" customFormat="1" ht="10.5" customHeight="1" outlineLevel="1">
      <c r="A67" s="266"/>
      <c r="B67" s="266"/>
      <c r="C67" s="267"/>
      <c r="D67" s="267" t="s">
        <v>2149</v>
      </c>
      <c r="E67" s="371"/>
      <c r="F67" s="371"/>
      <c r="G67" s="267"/>
      <c r="H67" s="265">
        <f>SUBTOTAL(9,H66:H66)</f>
        <v>5</v>
      </c>
      <c r="I67" s="267"/>
      <c r="P67" s="272"/>
    </row>
    <row r="68" spans="1:16" s="271" customFormat="1" ht="10.5" customHeight="1" outlineLevel="2">
      <c r="A68" s="265">
        <v>3</v>
      </c>
      <c r="B68" s="266">
        <v>2014</v>
      </c>
      <c r="C68" s="267" t="s">
        <v>363</v>
      </c>
      <c r="D68" s="268" t="s">
        <v>383</v>
      </c>
      <c r="E68" s="371" t="s">
        <v>422</v>
      </c>
      <c r="F68" s="371">
        <v>41700</v>
      </c>
      <c r="G68" s="267" t="s">
        <v>2098</v>
      </c>
      <c r="H68" s="265">
        <v>10</v>
      </c>
      <c r="I68" s="326" t="s">
        <v>501</v>
      </c>
      <c r="P68" s="272"/>
    </row>
    <row r="69" spans="1:16" s="271" customFormat="1" ht="10.5" customHeight="1" outlineLevel="2">
      <c r="A69" s="265">
        <v>6</v>
      </c>
      <c r="B69" s="266">
        <v>2014</v>
      </c>
      <c r="C69" s="267" t="s">
        <v>363</v>
      </c>
      <c r="D69" s="267" t="s">
        <v>383</v>
      </c>
      <c r="E69" s="371" t="s">
        <v>325</v>
      </c>
      <c r="F69" s="371">
        <v>41797</v>
      </c>
      <c r="G69" s="267" t="s">
        <v>2208</v>
      </c>
      <c r="H69" s="496">
        <v>3</v>
      </c>
      <c r="I69" s="497" t="s">
        <v>1788</v>
      </c>
      <c r="P69" s="272"/>
    </row>
    <row r="70" spans="1:16" s="271" customFormat="1" ht="10.5" customHeight="1" outlineLevel="2">
      <c r="A70" s="265">
        <v>10</v>
      </c>
      <c r="B70" s="265">
        <v>2014</v>
      </c>
      <c r="C70" s="326" t="s">
        <v>363</v>
      </c>
      <c r="D70" s="371" t="s">
        <v>383</v>
      </c>
      <c r="E70" s="267" t="s">
        <v>416</v>
      </c>
      <c r="F70" s="501">
        <v>41924</v>
      </c>
      <c r="G70" s="267" t="s">
        <v>2357</v>
      </c>
      <c r="H70" s="265">
        <v>10</v>
      </c>
      <c r="I70" s="326" t="s">
        <v>1541</v>
      </c>
      <c r="P70" s="272"/>
    </row>
    <row r="71" spans="1:16" s="271" customFormat="1" ht="10.5" customHeight="1" outlineLevel="1">
      <c r="A71" s="265"/>
      <c r="B71" s="265"/>
      <c r="C71" s="326"/>
      <c r="D71" s="371" t="s">
        <v>384</v>
      </c>
      <c r="E71" s="267"/>
      <c r="F71" s="501"/>
      <c r="G71" s="267"/>
      <c r="H71" s="265">
        <f>SUBTOTAL(9,H68:H70)</f>
        <v>23</v>
      </c>
      <c r="I71" s="326"/>
      <c r="P71" s="272"/>
    </row>
    <row r="72" spans="1:16" s="271" customFormat="1" ht="10.5" customHeight="1" outlineLevel="2">
      <c r="A72" s="265">
        <v>5</v>
      </c>
      <c r="B72" s="266">
        <v>2014</v>
      </c>
      <c r="C72" s="267" t="s">
        <v>428</v>
      </c>
      <c r="D72" s="268" t="s">
        <v>2197</v>
      </c>
      <c r="E72" s="371" t="s">
        <v>1602</v>
      </c>
      <c r="F72" s="371">
        <v>41783</v>
      </c>
      <c r="G72" s="267" t="s">
        <v>2198</v>
      </c>
      <c r="H72" s="265">
        <v>5</v>
      </c>
      <c r="I72" s="326" t="s">
        <v>486</v>
      </c>
      <c r="P72" s="272"/>
    </row>
    <row r="73" spans="1:16" s="271" customFormat="1" ht="10.5" customHeight="1" outlineLevel="1">
      <c r="A73" s="265"/>
      <c r="B73" s="266"/>
      <c r="C73" s="267"/>
      <c r="D73" s="268" t="s">
        <v>2199</v>
      </c>
      <c r="E73" s="371"/>
      <c r="F73" s="371"/>
      <c r="G73" s="267"/>
      <c r="H73" s="265">
        <f>SUBTOTAL(9,H72:H72)</f>
        <v>5</v>
      </c>
      <c r="I73" s="326"/>
      <c r="P73" s="272"/>
    </row>
    <row r="74" spans="1:16" s="271" customFormat="1" ht="10.5" customHeight="1" outlineLevel="2">
      <c r="A74" s="265">
        <v>11</v>
      </c>
      <c r="B74" s="265">
        <v>2014</v>
      </c>
      <c r="C74" s="326" t="s">
        <v>391</v>
      </c>
      <c r="D74" s="371" t="s">
        <v>2060</v>
      </c>
      <c r="E74" s="267" t="s">
        <v>416</v>
      </c>
      <c r="F74" s="501">
        <v>41924</v>
      </c>
      <c r="G74" s="267" t="s">
        <v>2358</v>
      </c>
      <c r="H74" s="265">
        <v>10</v>
      </c>
      <c r="I74" s="326" t="s">
        <v>477</v>
      </c>
      <c r="P74" s="272"/>
    </row>
    <row r="75" spans="1:16" s="271" customFormat="1" ht="10.5" customHeight="1" outlineLevel="1">
      <c r="A75" s="265"/>
      <c r="B75" s="265"/>
      <c r="C75" s="326"/>
      <c r="D75" s="371" t="s">
        <v>2061</v>
      </c>
      <c r="E75" s="267"/>
      <c r="F75" s="501"/>
      <c r="G75" s="267"/>
      <c r="H75" s="265">
        <f>SUBTOTAL(9,H74:H74)</f>
        <v>10</v>
      </c>
      <c r="I75" s="326"/>
      <c r="P75" s="272"/>
    </row>
    <row r="76" spans="1:16" s="271" customFormat="1" ht="10.5" customHeight="1" outlineLevel="2">
      <c r="A76" s="499">
        <v>3</v>
      </c>
      <c r="B76" s="287">
        <v>2012</v>
      </c>
      <c r="C76" s="288" t="s">
        <v>391</v>
      </c>
      <c r="D76" s="288" t="s">
        <v>1263</v>
      </c>
      <c r="E76" s="314" t="s">
        <v>388</v>
      </c>
      <c r="F76" s="314">
        <v>40979</v>
      </c>
      <c r="G76" s="288" t="s">
        <v>1264</v>
      </c>
      <c r="H76" s="286">
        <v>5</v>
      </c>
      <c r="I76" s="288" t="s">
        <v>392</v>
      </c>
      <c r="P76" s="272"/>
    </row>
    <row r="77" spans="1:16" s="271" customFormat="1" ht="10.5" customHeight="1" outlineLevel="2">
      <c r="A77" s="499">
        <v>3</v>
      </c>
      <c r="B77" s="287">
        <v>2012</v>
      </c>
      <c r="C77" s="288" t="s">
        <v>391</v>
      </c>
      <c r="D77" s="288" t="s">
        <v>1263</v>
      </c>
      <c r="E77" s="314" t="s">
        <v>440</v>
      </c>
      <c r="F77" s="314">
        <v>40992</v>
      </c>
      <c r="G77" s="288" t="s">
        <v>1264</v>
      </c>
      <c r="H77" s="286">
        <v>5</v>
      </c>
      <c r="I77" s="288" t="s">
        <v>392</v>
      </c>
      <c r="P77" s="272"/>
    </row>
    <row r="78" spans="1:16" s="271" customFormat="1" ht="10.5" customHeight="1" outlineLevel="2">
      <c r="A78" s="273">
        <v>2</v>
      </c>
      <c r="B78" s="274">
        <v>2013</v>
      </c>
      <c r="C78" s="275" t="s">
        <v>391</v>
      </c>
      <c r="D78" s="275" t="s">
        <v>1263</v>
      </c>
      <c r="E78" s="293" t="s">
        <v>378</v>
      </c>
      <c r="F78" s="293">
        <v>41321</v>
      </c>
      <c r="G78" s="275" t="s">
        <v>1623</v>
      </c>
      <c r="H78" s="273">
        <v>5</v>
      </c>
      <c r="I78" s="275" t="s">
        <v>1624</v>
      </c>
      <c r="P78" s="272"/>
    </row>
    <row r="79" spans="1:16" s="271" customFormat="1" ht="10.5" customHeight="1" outlineLevel="2">
      <c r="A79" s="273">
        <v>3</v>
      </c>
      <c r="B79" s="274">
        <v>2013</v>
      </c>
      <c r="C79" s="275" t="s">
        <v>391</v>
      </c>
      <c r="D79" s="275" t="s">
        <v>1263</v>
      </c>
      <c r="E79" s="293" t="s">
        <v>394</v>
      </c>
      <c r="F79" s="293">
        <v>41350</v>
      </c>
      <c r="G79" s="275" t="s">
        <v>1720</v>
      </c>
      <c r="H79" s="273">
        <v>5</v>
      </c>
      <c r="I79" s="275" t="s">
        <v>392</v>
      </c>
      <c r="P79" s="272"/>
    </row>
    <row r="80" spans="1:16" s="271" customFormat="1" ht="10.5" customHeight="1" outlineLevel="2">
      <c r="A80" s="273">
        <v>5</v>
      </c>
      <c r="B80" s="274">
        <v>2013</v>
      </c>
      <c r="C80" s="275" t="s">
        <v>391</v>
      </c>
      <c r="D80" s="275" t="s">
        <v>1263</v>
      </c>
      <c r="E80" s="293" t="s">
        <v>388</v>
      </c>
      <c r="F80" s="293">
        <v>41399</v>
      </c>
      <c r="G80" s="275" t="s">
        <v>1720</v>
      </c>
      <c r="H80" s="273">
        <v>5</v>
      </c>
      <c r="I80" s="275" t="s">
        <v>392</v>
      </c>
      <c r="P80" s="272"/>
    </row>
    <row r="81" spans="1:16" s="271" customFormat="1" ht="10.5" customHeight="1" outlineLevel="2">
      <c r="A81" s="265">
        <v>3</v>
      </c>
      <c r="B81" s="266">
        <v>2014</v>
      </c>
      <c r="C81" s="267" t="s">
        <v>391</v>
      </c>
      <c r="D81" s="267" t="s">
        <v>1263</v>
      </c>
      <c r="E81" s="371" t="s">
        <v>388</v>
      </c>
      <c r="F81" s="371">
        <v>41721</v>
      </c>
      <c r="G81" s="267" t="s">
        <v>2162</v>
      </c>
      <c r="H81" s="265">
        <v>5</v>
      </c>
      <c r="I81" s="267" t="s">
        <v>392</v>
      </c>
      <c r="P81" s="272"/>
    </row>
    <row r="82" spans="1:16" s="271" customFormat="1" ht="10.5" customHeight="1" outlineLevel="1">
      <c r="A82" s="265"/>
      <c r="B82" s="266"/>
      <c r="C82" s="267"/>
      <c r="D82" s="267" t="s">
        <v>1265</v>
      </c>
      <c r="E82" s="371"/>
      <c r="F82" s="371"/>
      <c r="G82" s="267"/>
      <c r="H82" s="265">
        <f>SUBTOTAL(9,H76:H81)</f>
        <v>30</v>
      </c>
      <c r="I82" s="267"/>
      <c r="P82" s="272"/>
    </row>
    <row r="83" spans="1:16" s="271" customFormat="1" ht="10.5" customHeight="1" outlineLevel="2">
      <c r="A83" s="273">
        <v>3</v>
      </c>
      <c r="B83" s="273">
        <v>2013</v>
      </c>
      <c r="C83" s="275" t="s">
        <v>362</v>
      </c>
      <c r="D83" s="293" t="s">
        <v>15</v>
      </c>
      <c r="E83" s="275" t="s">
        <v>422</v>
      </c>
      <c r="F83" s="293">
        <v>41336</v>
      </c>
      <c r="G83" s="275" t="s">
        <v>1664</v>
      </c>
      <c r="H83" s="273">
        <v>10</v>
      </c>
      <c r="I83" s="275" t="s">
        <v>1020</v>
      </c>
      <c r="P83" s="272"/>
    </row>
    <row r="84" spans="1:16" s="271" customFormat="1" ht="10.5" customHeight="1" outlineLevel="1">
      <c r="A84" s="273"/>
      <c r="B84" s="273"/>
      <c r="C84" s="275"/>
      <c r="D84" s="293" t="s">
        <v>17</v>
      </c>
      <c r="E84" s="275"/>
      <c r="F84" s="293"/>
      <c r="G84" s="275"/>
      <c r="H84" s="273">
        <f>SUBTOTAL(9,H83:H83)</f>
        <v>10</v>
      </c>
      <c r="I84" s="275"/>
      <c r="P84" s="272"/>
    </row>
    <row r="85" spans="1:16" s="271" customFormat="1" ht="10.5" customHeight="1" outlineLevel="2">
      <c r="A85" s="496">
        <v>7</v>
      </c>
      <c r="B85" s="496">
        <v>2014</v>
      </c>
      <c r="C85" s="500" t="s">
        <v>363</v>
      </c>
      <c r="D85" s="501" t="s">
        <v>2324</v>
      </c>
      <c r="E85" s="500" t="s">
        <v>400</v>
      </c>
      <c r="F85" s="501">
        <v>41825</v>
      </c>
      <c r="G85" s="500" t="s">
        <v>2325</v>
      </c>
      <c r="H85" s="496">
        <v>10</v>
      </c>
      <c r="I85" s="500" t="s">
        <v>379</v>
      </c>
      <c r="P85" s="272"/>
    </row>
    <row r="86" spans="1:16" s="271" customFormat="1" ht="10.5" customHeight="1" outlineLevel="1">
      <c r="A86" s="496"/>
      <c r="B86" s="496"/>
      <c r="C86" s="500"/>
      <c r="D86" s="501" t="s">
        <v>2326</v>
      </c>
      <c r="E86" s="500"/>
      <c r="F86" s="501"/>
      <c r="G86" s="500"/>
      <c r="H86" s="496">
        <f>SUBTOTAL(9,H85:H85)</f>
        <v>10</v>
      </c>
      <c r="I86" s="500"/>
      <c r="P86" s="272"/>
    </row>
    <row r="87" spans="1:16" s="271" customFormat="1" ht="10.5" customHeight="1" outlineLevel="2">
      <c r="A87" s="286">
        <v>3</v>
      </c>
      <c r="B87" s="287">
        <v>2012</v>
      </c>
      <c r="C87" s="288" t="s">
        <v>362</v>
      </c>
      <c r="D87" s="288" t="s">
        <v>91</v>
      </c>
      <c r="E87" s="314" t="s">
        <v>389</v>
      </c>
      <c r="F87" s="314">
        <v>40985</v>
      </c>
      <c r="G87" s="288" t="s">
        <v>696</v>
      </c>
      <c r="H87" s="286">
        <v>5</v>
      </c>
      <c r="I87" s="288" t="s">
        <v>376</v>
      </c>
      <c r="P87" s="272"/>
    </row>
    <row r="88" spans="1:16" s="271" customFormat="1" ht="10.5" customHeight="1" outlineLevel="2">
      <c r="A88" s="273">
        <v>3</v>
      </c>
      <c r="B88" s="273">
        <v>2013</v>
      </c>
      <c r="C88" s="275" t="s">
        <v>362</v>
      </c>
      <c r="D88" s="293" t="s">
        <v>91</v>
      </c>
      <c r="E88" s="275" t="s">
        <v>422</v>
      </c>
      <c r="F88" s="293">
        <v>41336</v>
      </c>
      <c r="G88" s="275" t="s">
        <v>790</v>
      </c>
      <c r="H88" s="273">
        <v>10</v>
      </c>
      <c r="I88" s="275" t="s">
        <v>69</v>
      </c>
      <c r="P88" s="272"/>
    </row>
    <row r="89" spans="1:16" s="271" customFormat="1" ht="10.5" customHeight="1" outlineLevel="2">
      <c r="A89" s="273">
        <v>3</v>
      </c>
      <c r="B89" s="273">
        <v>2013</v>
      </c>
      <c r="C89" s="275" t="s">
        <v>362</v>
      </c>
      <c r="D89" s="293" t="s">
        <v>91</v>
      </c>
      <c r="E89" s="275" t="s">
        <v>389</v>
      </c>
      <c r="F89" s="293">
        <v>41349</v>
      </c>
      <c r="G89" s="275" t="s">
        <v>790</v>
      </c>
      <c r="H89" s="273">
        <v>5</v>
      </c>
      <c r="I89" s="275" t="s">
        <v>387</v>
      </c>
      <c r="P89" s="272"/>
    </row>
    <row r="90" spans="1:16" s="271" customFormat="1" ht="10.5" customHeight="1" outlineLevel="2">
      <c r="A90" s="496">
        <v>5</v>
      </c>
      <c r="B90" s="496">
        <v>2014</v>
      </c>
      <c r="C90" s="500" t="s">
        <v>362</v>
      </c>
      <c r="D90" s="501" t="s">
        <v>91</v>
      </c>
      <c r="E90" s="500" t="s">
        <v>375</v>
      </c>
      <c r="F90" s="501">
        <v>41776</v>
      </c>
      <c r="G90" s="500" t="s">
        <v>2191</v>
      </c>
      <c r="H90" s="496">
        <v>5</v>
      </c>
      <c r="I90" s="500" t="s">
        <v>376</v>
      </c>
      <c r="P90" s="272"/>
    </row>
    <row r="91" spans="1:16" s="271" customFormat="1" ht="10.5" customHeight="1" outlineLevel="2">
      <c r="A91" s="496">
        <v>9</v>
      </c>
      <c r="B91" s="496">
        <v>2014</v>
      </c>
      <c r="C91" s="500" t="s">
        <v>362</v>
      </c>
      <c r="D91" s="501" t="s">
        <v>91</v>
      </c>
      <c r="E91" s="500" t="s">
        <v>397</v>
      </c>
      <c r="F91" s="501">
        <v>41896</v>
      </c>
      <c r="G91" s="500" t="s">
        <v>2345</v>
      </c>
      <c r="H91" s="496">
        <v>10</v>
      </c>
      <c r="I91" s="500" t="s">
        <v>460</v>
      </c>
      <c r="P91" s="272"/>
    </row>
    <row r="92" spans="1:16" s="271" customFormat="1" ht="10.5" customHeight="1" outlineLevel="2">
      <c r="A92" s="265">
        <v>10</v>
      </c>
      <c r="B92" s="265">
        <v>2014</v>
      </c>
      <c r="C92" s="500" t="s">
        <v>362</v>
      </c>
      <c r="D92" s="371" t="s">
        <v>91</v>
      </c>
      <c r="E92" s="267" t="s">
        <v>416</v>
      </c>
      <c r="F92" s="501">
        <v>41924</v>
      </c>
      <c r="G92" s="267"/>
      <c r="H92" s="265">
        <v>10</v>
      </c>
      <c r="I92" s="326" t="s">
        <v>206</v>
      </c>
      <c r="P92" s="272"/>
    </row>
    <row r="93" spans="1:16" s="271" customFormat="1" ht="10.5" customHeight="1" outlineLevel="2">
      <c r="A93" s="265">
        <v>10</v>
      </c>
      <c r="B93" s="265">
        <v>2014</v>
      </c>
      <c r="C93" s="500" t="s">
        <v>362</v>
      </c>
      <c r="D93" s="371" t="s">
        <v>91</v>
      </c>
      <c r="E93" s="267" t="s">
        <v>416</v>
      </c>
      <c r="F93" s="501">
        <v>41924</v>
      </c>
      <c r="G93" s="267"/>
      <c r="H93" s="265">
        <v>3</v>
      </c>
      <c r="I93" s="326" t="s">
        <v>71</v>
      </c>
      <c r="P93" s="272"/>
    </row>
    <row r="94" spans="1:16" s="271" customFormat="1" ht="10.5" customHeight="1" outlineLevel="2">
      <c r="A94" s="265">
        <v>11</v>
      </c>
      <c r="B94" s="265">
        <v>2014</v>
      </c>
      <c r="C94" s="500" t="s">
        <v>362</v>
      </c>
      <c r="D94" s="371" t="s">
        <v>91</v>
      </c>
      <c r="E94" s="267" t="s">
        <v>393</v>
      </c>
      <c r="F94" s="501">
        <v>41958</v>
      </c>
      <c r="G94" s="267" t="s">
        <v>2466</v>
      </c>
      <c r="H94" s="265">
        <v>5</v>
      </c>
      <c r="I94" s="326" t="s">
        <v>462</v>
      </c>
      <c r="P94" s="272"/>
    </row>
    <row r="95" spans="1:16" s="271" customFormat="1" ht="10.5" customHeight="1" outlineLevel="1">
      <c r="A95" s="265"/>
      <c r="B95" s="265"/>
      <c r="C95" s="500"/>
      <c r="D95" s="371" t="s">
        <v>92</v>
      </c>
      <c r="E95" s="267"/>
      <c r="F95" s="501"/>
      <c r="G95" s="267"/>
      <c r="H95" s="265">
        <f>SUBTOTAL(9,H87:H94)</f>
        <v>53</v>
      </c>
      <c r="I95" s="326"/>
      <c r="P95" s="272"/>
    </row>
    <row r="96" spans="1:16" s="271" customFormat="1" ht="10.5" customHeight="1" outlineLevel="2">
      <c r="A96" s="317">
        <v>10</v>
      </c>
      <c r="B96" s="287">
        <v>2012</v>
      </c>
      <c r="C96" s="288" t="s">
        <v>362</v>
      </c>
      <c r="D96" s="288" t="s">
        <v>467</v>
      </c>
      <c r="E96" s="314" t="s">
        <v>416</v>
      </c>
      <c r="F96" s="314">
        <v>41196</v>
      </c>
      <c r="G96" s="288" t="s">
        <v>1480</v>
      </c>
      <c r="H96" s="286">
        <v>3</v>
      </c>
      <c r="I96" s="288" t="s">
        <v>203</v>
      </c>
      <c r="P96" s="272"/>
    </row>
    <row r="97" spans="1:16" s="271" customFormat="1" ht="10.5" customHeight="1" outlineLevel="2">
      <c r="A97" s="273">
        <v>2</v>
      </c>
      <c r="B97" s="274">
        <v>2013</v>
      </c>
      <c r="C97" s="275" t="s">
        <v>362</v>
      </c>
      <c r="D97" s="275" t="s">
        <v>467</v>
      </c>
      <c r="E97" s="293" t="s">
        <v>378</v>
      </c>
      <c r="F97" s="293">
        <v>41321</v>
      </c>
      <c r="G97" s="275" t="s">
        <v>880</v>
      </c>
      <c r="H97" s="273">
        <v>10</v>
      </c>
      <c r="I97" s="275" t="s">
        <v>396</v>
      </c>
      <c r="P97" s="272"/>
    </row>
    <row r="98" spans="1:16" s="271" customFormat="1" ht="10.5" customHeight="1" outlineLevel="2">
      <c r="A98" s="273">
        <v>3</v>
      </c>
      <c r="B98" s="273">
        <v>2013</v>
      </c>
      <c r="C98" s="275" t="s">
        <v>362</v>
      </c>
      <c r="D98" s="293" t="s">
        <v>467</v>
      </c>
      <c r="E98" s="275" t="s">
        <v>422</v>
      </c>
      <c r="F98" s="293">
        <v>41336</v>
      </c>
      <c r="G98" s="275" t="s">
        <v>1665</v>
      </c>
      <c r="H98" s="273">
        <v>7</v>
      </c>
      <c r="I98" s="275" t="s">
        <v>263</v>
      </c>
      <c r="P98" s="272"/>
    </row>
    <row r="99" spans="1:16" s="271" customFormat="1" ht="10.5" customHeight="1" outlineLevel="2">
      <c r="A99" s="498">
        <v>6</v>
      </c>
      <c r="B99" s="273">
        <v>2013</v>
      </c>
      <c r="C99" s="293" t="s">
        <v>362</v>
      </c>
      <c r="D99" s="275" t="s">
        <v>467</v>
      </c>
      <c r="E99" s="275" t="s">
        <v>325</v>
      </c>
      <c r="F99" s="293">
        <v>41434</v>
      </c>
      <c r="G99" s="275" t="s">
        <v>1767</v>
      </c>
      <c r="H99" s="273">
        <v>3</v>
      </c>
      <c r="I99" s="275" t="s">
        <v>249</v>
      </c>
      <c r="P99" s="272"/>
    </row>
    <row r="100" spans="1:16" s="271" customFormat="1" ht="10.5" customHeight="1" outlineLevel="2">
      <c r="A100" s="273">
        <v>10</v>
      </c>
      <c r="B100" s="274">
        <v>2013</v>
      </c>
      <c r="C100" s="275" t="s">
        <v>362</v>
      </c>
      <c r="D100" s="275" t="s">
        <v>467</v>
      </c>
      <c r="E100" s="293" t="s">
        <v>416</v>
      </c>
      <c r="F100" s="293">
        <v>41560</v>
      </c>
      <c r="G100" s="275" t="s">
        <v>1768</v>
      </c>
      <c r="H100" s="273">
        <v>3</v>
      </c>
      <c r="I100" s="275" t="s">
        <v>408</v>
      </c>
      <c r="P100" s="272"/>
    </row>
    <row r="101" spans="1:16" s="271" customFormat="1" ht="10.5" customHeight="1" outlineLevel="2">
      <c r="A101" s="265">
        <v>6</v>
      </c>
      <c r="B101" s="266">
        <v>2014</v>
      </c>
      <c r="C101" s="267" t="s">
        <v>362</v>
      </c>
      <c r="D101" s="267" t="s">
        <v>467</v>
      </c>
      <c r="E101" s="371" t="s">
        <v>325</v>
      </c>
      <c r="F101" s="371">
        <v>41797</v>
      </c>
      <c r="G101" s="267" t="s">
        <v>2209</v>
      </c>
      <c r="H101" s="496">
        <v>7</v>
      </c>
      <c r="I101" s="497" t="s">
        <v>1340</v>
      </c>
      <c r="P101" s="272"/>
    </row>
    <row r="102" spans="1:16" s="271" customFormat="1" ht="10.5" customHeight="1" outlineLevel="2">
      <c r="A102" s="265">
        <v>6</v>
      </c>
      <c r="B102" s="266">
        <v>2014</v>
      </c>
      <c r="C102" s="267" t="s">
        <v>362</v>
      </c>
      <c r="D102" s="267" t="s">
        <v>467</v>
      </c>
      <c r="E102" s="371" t="s">
        <v>2210</v>
      </c>
      <c r="F102" s="371">
        <v>41804</v>
      </c>
      <c r="G102" s="267" t="s">
        <v>2209</v>
      </c>
      <c r="H102" s="496">
        <v>5</v>
      </c>
      <c r="I102" s="497" t="s">
        <v>2211</v>
      </c>
      <c r="P102" s="272"/>
    </row>
    <row r="103" spans="1:16" s="271" customFormat="1" ht="10.5" customHeight="1" outlineLevel="1">
      <c r="A103" s="265"/>
      <c r="B103" s="266"/>
      <c r="C103" s="267"/>
      <c r="D103" s="267" t="s">
        <v>468</v>
      </c>
      <c r="E103" s="371"/>
      <c r="F103" s="371"/>
      <c r="G103" s="267"/>
      <c r="H103" s="496">
        <f>SUBTOTAL(9,H96:H102)</f>
        <v>38</v>
      </c>
      <c r="I103" s="497"/>
      <c r="P103" s="272"/>
    </row>
    <row r="104" spans="1:16" s="271" customFormat="1" ht="10.5" customHeight="1" outlineLevel="2">
      <c r="A104" s="274">
        <v>5</v>
      </c>
      <c r="B104" s="308">
        <v>2013</v>
      </c>
      <c r="C104" s="309" t="s">
        <v>391</v>
      </c>
      <c r="D104" s="309" t="s">
        <v>766</v>
      </c>
      <c r="E104" s="309" t="s">
        <v>388</v>
      </c>
      <c r="F104" s="502">
        <v>41399</v>
      </c>
      <c r="G104" s="312" t="s">
        <v>1769</v>
      </c>
      <c r="H104" s="308">
        <v>5</v>
      </c>
      <c r="I104" s="309" t="s">
        <v>486</v>
      </c>
      <c r="P104" s="272"/>
    </row>
    <row r="105" spans="1:16" s="271" customFormat="1" ht="10.5" customHeight="1" outlineLevel="1">
      <c r="A105" s="274"/>
      <c r="B105" s="308"/>
      <c r="C105" s="309"/>
      <c r="D105" s="309" t="s">
        <v>768</v>
      </c>
      <c r="E105" s="309"/>
      <c r="F105" s="502"/>
      <c r="G105" s="312"/>
      <c r="H105" s="308">
        <f>SUBTOTAL(9,H104:H104)</f>
        <v>5</v>
      </c>
      <c r="I105" s="309"/>
      <c r="P105" s="272"/>
    </row>
    <row r="106" spans="1:16" s="271" customFormat="1" ht="10.5" customHeight="1" outlineLevel="2">
      <c r="A106" s="274">
        <v>3</v>
      </c>
      <c r="B106" s="273">
        <v>2013</v>
      </c>
      <c r="C106" s="275" t="s">
        <v>428</v>
      </c>
      <c r="D106" s="293" t="s">
        <v>1666</v>
      </c>
      <c r="E106" s="275" t="s">
        <v>422</v>
      </c>
      <c r="F106" s="293">
        <v>41336</v>
      </c>
      <c r="G106" s="275" t="s">
        <v>1667</v>
      </c>
      <c r="H106" s="273">
        <v>3</v>
      </c>
      <c r="I106" s="275" t="s">
        <v>1668</v>
      </c>
      <c r="P106" s="272"/>
    </row>
    <row r="107" spans="1:16" s="271" customFormat="1" ht="10.5" customHeight="1" outlineLevel="2">
      <c r="A107" s="274">
        <v>6</v>
      </c>
      <c r="B107" s="273">
        <v>2013</v>
      </c>
      <c r="C107" s="293" t="s">
        <v>428</v>
      </c>
      <c r="D107" s="293" t="s">
        <v>1666</v>
      </c>
      <c r="E107" s="275" t="s">
        <v>325</v>
      </c>
      <c r="F107" s="293">
        <v>41434</v>
      </c>
      <c r="G107" s="275" t="s">
        <v>1770</v>
      </c>
      <c r="H107" s="273">
        <v>7</v>
      </c>
      <c r="I107" s="275" t="s">
        <v>1771</v>
      </c>
      <c r="P107" s="272"/>
    </row>
    <row r="108" spans="1:16" s="271" customFormat="1" ht="10.5" customHeight="1" outlineLevel="2">
      <c r="A108" s="265">
        <v>3</v>
      </c>
      <c r="B108" s="266">
        <v>2014</v>
      </c>
      <c r="C108" s="267" t="s">
        <v>428</v>
      </c>
      <c r="D108" s="268" t="s">
        <v>1666</v>
      </c>
      <c r="E108" s="371" t="s">
        <v>422</v>
      </c>
      <c r="F108" s="371">
        <v>41700</v>
      </c>
      <c r="G108" s="267" t="s">
        <v>1770</v>
      </c>
      <c r="H108" s="265">
        <v>7</v>
      </c>
      <c r="I108" s="326" t="s">
        <v>1684</v>
      </c>
      <c r="P108" s="272"/>
    </row>
    <row r="109" spans="1:16" s="271" customFormat="1" ht="10.5" customHeight="1" outlineLevel="2">
      <c r="A109" s="265">
        <v>3</v>
      </c>
      <c r="B109" s="266">
        <v>2014</v>
      </c>
      <c r="C109" s="267" t="s">
        <v>428</v>
      </c>
      <c r="D109" s="268" t="s">
        <v>1666</v>
      </c>
      <c r="E109" s="371" t="s">
        <v>373</v>
      </c>
      <c r="F109" s="371">
        <v>41714</v>
      </c>
      <c r="G109" s="267" t="s">
        <v>1770</v>
      </c>
      <c r="H109" s="265">
        <v>5</v>
      </c>
      <c r="I109" s="326" t="s">
        <v>486</v>
      </c>
      <c r="P109" s="272"/>
    </row>
    <row r="110" spans="1:16" s="271" customFormat="1" ht="10.5" customHeight="1" outlineLevel="1">
      <c r="A110" s="265"/>
      <c r="B110" s="266"/>
      <c r="C110" s="267"/>
      <c r="D110" s="268" t="s">
        <v>1669</v>
      </c>
      <c r="E110" s="371"/>
      <c r="F110" s="371"/>
      <c r="G110" s="267"/>
      <c r="H110" s="265">
        <f>SUBTOTAL(9,H106:H109)</f>
        <v>22</v>
      </c>
      <c r="I110" s="326"/>
      <c r="P110" s="272"/>
    </row>
    <row r="111" spans="1:16" s="271" customFormat="1" ht="10.5" customHeight="1" outlineLevel="2">
      <c r="A111" s="265">
        <v>9</v>
      </c>
      <c r="B111" s="266">
        <v>2014</v>
      </c>
      <c r="C111" s="267" t="s">
        <v>391</v>
      </c>
      <c r="D111" s="268" t="s">
        <v>2025</v>
      </c>
      <c r="E111" s="371" t="s">
        <v>470</v>
      </c>
      <c r="F111" s="371">
        <v>41910</v>
      </c>
      <c r="G111" s="267" t="s">
        <v>2359</v>
      </c>
      <c r="H111" s="265">
        <v>5</v>
      </c>
      <c r="I111" s="326" t="s">
        <v>461</v>
      </c>
      <c r="P111" s="272"/>
    </row>
    <row r="112" spans="1:16" s="271" customFormat="1" ht="10.5" customHeight="1" outlineLevel="1">
      <c r="A112" s="265"/>
      <c r="B112" s="266"/>
      <c r="C112" s="267"/>
      <c r="D112" s="268" t="s">
        <v>2027</v>
      </c>
      <c r="E112" s="371"/>
      <c r="F112" s="371"/>
      <c r="G112" s="267"/>
      <c r="H112" s="265">
        <f>SUBTOTAL(9,H111:H111)</f>
        <v>5</v>
      </c>
      <c r="I112" s="326"/>
      <c r="P112" s="272"/>
    </row>
    <row r="113" spans="1:16" s="271" customFormat="1" ht="10.5" customHeight="1" outlineLevel="2">
      <c r="A113" s="266">
        <v>2</v>
      </c>
      <c r="B113" s="265">
        <v>2014</v>
      </c>
      <c r="C113" s="371" t="s">
        <v>428</v>
      </c>
      <c r="D113" s="371" t="s">
        <v>1645</v>
      </c>
      <c r="E113" s="267" t="s">
        <v>386</v>
      </c>
      <c r="F113" s="371">
        <v>41686</v>
      </c>
      <c r="G113" s="267" t="s">
        <v>2075</v>
      </c>
      <c r="H113" s="265">
        <v>5</v>
      </c>
      <c r="I113" s="267" t="s">
        <v>486</v>
      </c>
      <c r="P113" s="272"/>
    </row>
    <row r="114" spans="1:16" s="271" customFormat="1" ht="10.5" customHeight="1" outlineLevel="2">
      <c r="A114" s="266">
        <v>9</v>
      </c>
      <c r="B114" s="265">
        <v>2014</v>
      </c>
      <c r="C114" s="371" t="s">
        <v>428</v>
      </c>
      <c r="D114" s="371" t="s">
        <v>1645</v>
      </c>
      <c r="E114" s="267" t="s">
        <v>397</v>
      </c>
      <c r="F114" s="371">
        <v>41896</v>
      </c>
      <c r="G114" s="267" t="s">
        <v>2346</v>
      </c>
      <c r="H114" s="265">
        <v>5</v>
      </c>
      <c r="I114" s="267" t="s">
        <v>463</v>
      </c>
      <c r="P114" s="272"/>
    </row>
    <row r="115" spans="1:16" s="271" customFormat="1" ht="10.5" customHeight="1" outlineLevel="2">
      <c r="A115" s="266">
        <v>9</v>
      </c>
      <c r="B115" s="265">
        <v>2014</v>
      </c>
      <c r="C115" s="371" t="s">
        <v>428</v>
      </c>
      <c r="D115" s="371" t="s">
        <v>1645</v>
      </c>
      <c r="E115" s="267" t="s">
        <v>470</v>
      </c>
      <c r="F115" s="371">
        <v>41910</v>
      </c>
      <c r="G115" s="267" t="s">
        <v>2360</v>
      </c>
      <c r="H115" s="265">
        <v>5</v>
      </c>
      <c r="I115" s="267" t="s">
        <v>463</v>
      </c>
      <c r="P115" s="272"/>
    </row>
    <row r="116" spans="1:16" s="271" customFormat="1" ht="10.5" customHeight="1" outlineLevel="2">
      <c r="A116" s="266">
        <v>11</v>
      </c>
      <c r="B116" s="265">
        <v>2014</v>
      </c>
      <c r="C116" s="371" t="s">
        <v>428</v>
      </c>
      <c r="D116" s="371" t="s">
        <v>1645</v>
      </c>
      <c r="E116" s="267" t="s">
        <v>393</v>
      </c>
      <c r="F116" s="371">
        <v>41958</v>
      </c>
      <c r="G116" s="267" t="s">
        <v>2075</v>
      </c>
      <c r="H116" s="265">
        <v>5</v>
      </c>
      <c r="I116" s="267" t="s">
        <v>486</v>
      </c>
      <c r="P116" s="272"/>
    </row>
    <row r="117" spans="1:16" s="271" customFormat="1" ht="10.5" customHeight="1" outlineLevel="2">
      <c r="A117" s="266">
        <v>11</v>
      </c>
      <c r="B117" s="265">
        <v>2014</v>
      </c>
      <c r="C117" s="371" t="s">
        <v>428</v>
      </c>
      <c r="D117" s="371" t="s">
        <v>1645</v>
      </c>
      <c r="E117" s="267" t="s">
        <v>393</v>
      </c>
      <c r="F117" s="371">
        <v>41958</v>
      </c>
      <c r="G117" s="267" t="s">
        <v>2467</v>
      </c>
      <c r="H117" s="265">
        <v>5</v>
      </c>
      <c r="I117" s="267" t="s">
        <v>463</v>
      </c>
      <c r="P117" s="272"/>
    </row>
    <row r="118" spans="1:16" s="271" customFormat="1" ht="10.5" customHeight="1" outlineLevel="1">
      <c r="A118" s="266"/>
      <c r="B118" s="265"/>
      <c r="C118" s="371"/>
      <c r="D118" s="371" t="s">
        <v>1646</v>
      </c>
      <c r="E118" s="267"/>
      <c r="F118" s="371"/>
      <c r="G118" s="267"/>
      <c r="H118" s="265">
        <f>SUBTOTAL(9,H113:H117)</f>
        <v>25</v>
      </c>
      <c r="I118" s="267"/>
      <c r="P118" s="272"/>
    </row>
    <row r="119" spans="1:16" s="271" customFormat="1" ht="10.5" customHeight="1" outlineLevel="2">
      <c r="A119" s="265">
        <v>10</v>
      </c>
      <c r="B119" s="265">
        <v>2014</v>
      </c>
      <c r="C119" s="326" t="s">
        <v>362</v>
      </c>
      <c r="D119" s="371" t="s">
        <v>2072</v>
      </c>
      <c r="E119" s="267" t="s">
        <v>416</v>
      </c>
      <c r="F119" s="501">
        <v>41924</v>
      </c>
      <c r="G119" s="267"/>
      <c r="H119" s="265">
        <v>7</v>
      </c>
      <c r="I119" s="326" t="s">
        <v>1545</v>
      </c>
      <c r="P119" s="272"/>
    </row>
    <row r="120" spans="1:16" s="271" customFormat="1" ht="10.5" customHeight="1" outlineLevel="1">
      <c r="A120" s="265"/>
      <c r="B120" s="265"/>
      <c r="C120" s="326"/>
      <c r="D120" s="371" t="s">
        <v>2073</v>
      </c>
      <c r="E120" s="267"/>
      <c r="F120" s="501"/>
      <c r="G120" s="267"/>
      <c r="H120" s="265">
        <f>SUBTOTAL(9,H119:H119)</f>
        <v>7</v>
      </c>
      <c r="I120" s="326"/>
      <c r="P120" s="272"/>
    </row>
    <row r="121" spans="1:16" s="271" customFormat="1" ht="10.5" customHeight="1" outlineLevel="2">
      <c r="A121" s="265">
        <v>3</v>
      </c>
      <c r="B121" s="266">
        <v>2014</v>
      </c>
      <c r="C121" s="267" t="s">
        <v>391</v>
      </c>
      <c r="D121" s="268" t="s">
        <v>2099</v>
      </c>
      <c r="E121" s="371" t="s">
        <v>422</v>
      </c>
      <c r="F121" s="371">
        <v>41700</v>
      </c>
      <c r="G121" s="267" t="s">
        <v>2100</v>
      </c>
      <c r="H121" s="265">
        <v>10</v>
      </c>
      <c r="I121" s="326" t="s">
        <v>166</v>
      </c>
      <c r="P121" s="272"/>
    </row>
    <row r="122" spans="1:16" s="271" customFormat="1" ht="10.5" customHeight="1" outlineLevel="1">
      <c r="A122" s="265"/>
      <c r="B122" s="266"/>
      <c r="C122" s="267"/>
      <c r="D122" s="268" t="s">
        <v>2101</v>
      </c>
      <c r="E122" s="371"/>
      <c r="F122" s="371"/>
      <c r="G122" s="267"/>
      <c r="H122" s="265">
        <f>SUBTOTAL(9,H121:H121)</f>
        <v>10</v>
      </c>
      <c r="I122" s="326"/>
      <c r="P122" s="272"/>
    </row>
    <row r="123" spans="1:16" s="271" customFormat="1" ht="10.5" customHeight="1" outlineLevel="2">
      <c r="A123" s="317">
        <v>3</v>
      </c>
      <c r="B123" s="287">
        <v>2012</v>
      </c>
      <c r="C123" s="288" t="s">
        <v>363</v>
      </c>
      <c r="D123" s="288" t="s">
        <v>245</v>
      </c>
      <c r="E123" s="314" t="s">
        <v>422</v>
      </c>
      <c r="F123" s="314">
        <v>40972</v>
      </c>
      <c r="G123" s="288" t="s">
        <v>1021</v>
      </c>
      <c r="H123" s="286">
        <v>10</v>
      </c>
      <c r="I123" s="288" t="s">
        <v>489</v>
      </c>
      <c r="P123" s="272"/>
    </row>
    <row r="124" spans="1:16" s="271" customFormat="1" ht="10.5" customHeight="1" outlineLevel="2">
      <c r="A124" s="317">
        <v>3</v>
      </c>
      <c r="B124" s="287">
        <v>2012</v>
      </c>
      <c r="C124" s="288" t="s">
        <v>363</v>
      </c>
      <c r="D124" s="288" t="s">
        <v>245</v>
      </c>
      <c r="E124" s="314" t="s">
        <v>422</v>
      </c>
      <c r="F124" s="314">
        <v>40972</v>
      </c>
      <c r="G124" s="288" t="s">
        <v>1022</v>
      </c>
      <c r="H124" s="286">
        <v>7</v>
      </c>
      <c r="I124" s="288" t="s">
        <v>263</v>
      </c>
      <c r="P124" s="272"/>
    </row>
    <row r="125" spans="1:16" s="271" customFormat="1" ht="10.5" customHeight="1" outlineLevel="2">
      <c r="A125" s="317">
        <v>3</v>
      </c>
      <c r="B125" s="287">
        <v>2012</v>
      </c>
      <c r="C125" s="288" t="s">
        <v>363</v>
      </c>
      <c r="D125" s="288" t="s">
        <v>245</v>
      </c>
      <c r="E125" s="314" t="s">
        <v>422</v>
      </c>
      <c r="F125" s="314">
        <v>40972</v>
      </c>
      <c r="G125" s="288" t="s">
        <v>1023</v>
      </c>
      <c r="H125" s="286">
        <v>3</v>
      </c>
      <c r="I125" s="288" t="s">
        <v>67</v>
      </c>
      <c r="P125" s="272"/>
    </row>
    <row r="126" spans="1:16" s="271" customFormat="1" ht="10.5" customHeight="1" outlineLevel="2">
      <c r="A126" s="286">
        <v>5</v>
      </c>
      <c r="B126" s="499">
        <v>2012</v>
      </c>
      <c r="C126" s="442" t="s">
        <v>363</v>
      </c>
      <c r="D126" s="442" t="s">
        <v>245</v>
      </c>
      <c r="E126" s="442" t="s">
        <v>325</v>
      </c>
      <c r="F126" s="503">
        <v>41049</v>
      </c>
      <c r="G126" s="504" t="s">
        <v>970</v>
      </c>
      <c r="H126" s="499">
        <v>10</v>
      </c>
      <c r="I126" s="442" t="s">
        <v>524</v>
      </c>
      <c r="P126" s="272"/>
    </row>
    <row r="127" spans="1:16" s="271" customFormat="1" ht="10.5" customHeight="1" outlineLevel="2">
      <c r="A127" s="286">
        <v>5</v>
      </c>
      <c r="B127" s="499">
        <v>2012</v>
      </c>
      <c r="C127" s="442" t="s">
        <v>363</v>
      </c>
      <c r="D127" s="442" t="s">
        <v>245</v>
      </c>
      <c r="E127" s="442" t="s">
        <v>1375</v>
      </c>
      <c r="F127" s="503">
        <v>41055</v>
      </c>
      <c r="G127" s="504" t="s">
        <v>970</v>
      </c>
      <c r="H127" s="499">
        <v>10</v>
      </c>
      <c r="I127" s="442" t="s">
        <v>1379</v>
      </c>
      <c r="P127" s="272"/>
    </row>
    <row r="128" spans="1:16" s="497" customFormat="1" ht="10.5" customHeight="1" outlineLevel="2">
      <c r="A128" s="286">
        <v>10</v>
      </c>
      <c r="B128" s="287">
        <v>2012</v>
      </c>
      <c r="C128" s="288" t="s">
        <v>363</v>
      </c>
      <c r="D128" s="288" t="s">
        <v>245</v>
      </c>
      <c r="E128" s="314" t="s">
        <v>416</v>
      </c>
      <c r="F128" s="314">
        <v>41196</v>
      </c>
      <c r="G128" s="288" t="s">
        <v>1481</v>
      </c>
      <c r="H128" s="286">
        <v>7</v>
      </c>
      <c r="I128" s="288" t="s">
        <v>145</v>
      </c>
      <c r="P128" s="496"/>
    </row>
    <row r="129" spans="1:16" s="271" customFormat="1" ht="10.5" customHeight="1" outlineLevel="2">
      <c r="A129" s="286">
        <v>10</v>
      </c>
      <c r="B129" s="287">
        <v>2012</v>
      </c>
      <c r="C129" s="288" t="s">
        <v>363</v>
      </c>
      <c r="D129" s="288" t="s">
        <v>245</v>
      </c>
      <c r="E129" s="314" t="s">
        <v>416</v>
      </c>
      <c r="F129" s="314">
        <v>41196</v>
      </c>
      <c r="G129" s="288" t="s">
        <v>1482</v>
      </c>
      <c r="H129" s="286">
        <v>3</v>
      </c>
      <c r="I129" s="288" t="s">
        <v>401</v>
      </c>
      <c r="P129" s="272"/>
    </row>
    <row r="130" spans="1:16" s="271" customFormat="1" ht="10.5" customHeight="1" outlineLevel="2">
      <c r="A130" s="273">
        <v>3</v>
      </c>
      <c r="B130" s="273">
        <v>2013</v>
      </c>
      <c r="C130" s="275" t="s">
        <v>363</v>
      </c>
      <c r="D130" s="293" t="s">
        <v>245</v>
      </c>
      <c r="E130" s="275" t="s">
        <v>422</v>
      </c>
      <c r="F130" s="293">
        <v>41336</v>
      </c>
      <c r="G130" s="275" t="s">
        <v>1670</v>
      </c>
      <c r="H130" s="273">
        <v>7</v>
      </c>
      <c r="I130" s="275" t="s">
        <v>83</v>
      </c>
      <c r="P130" s="272"/>
    </row>
    <row r="131" spans="1:16" s="271" customFormat="1" ht="10.5" customHeight="1" outlineLevel="2">
      <c r="A131" s="498">
        <v>10</v>
      </c>
      <c r="B131" s="274">
        <v>2013</v>
      </c>
      <c r="C131" s="275" t="s">
        <v>363</v>
      </c>
      <c r="D131" s="275" t="s">
        <v>245</v>
      </c>
      <c r="E131" s="293" t="s">
        <v>416</v>
      </c>
      <c r="F131" s="293">
        <v>41560</v>
      </c>
      <c r="G131" s="275" t="s">
        <v>1774</v>
      </c>
      <c r="H131" s="273">
        <v>3</v>
      </c>
      <c r="I131" s="275" t="s">
        <v>933</v>
      </c>
      <c r="P131" s="272"/>
    </row>
    <row r="132" spans="1:16" s="271" customFormat="1" ht="10.5" customHeight="1" outlineLevel="2">
      <c r="A132" s="498">
        <v>10</v>
      </c>
      <c r="B132" s="274">
        <v>2013</v>
      </c>
      <c r="C132" s="275" t="s">
        <v>363</v>
      </c>
      <c r="D132" s="275" t="s">
        <v>245</v>
      </c>
      <c r="E132" s="293" t="s">
        <v>416</v>
      </c>
      <c r="F132" s="293">
        <v>41560</v>
      </c>
      <c r="G132" s="275" t="s">
        <v>1775</v>
      </c>
      <c r="H132" s="273">
        <v>10</v>
      </c>
      <c r="I132" s="275" t="s">
        <v>904</v>
      </c>
      <c r="P132" s="272"/>
    </row>
    <row r="133" spans="1:16" s="271" customFormat="1" ht="10.5" customHeight="1" outlineLevel="2">
      <c r="A133" s="498">
        <v>10</v>
      </c>
      <c r="B133" s="274">
        <v>2013</v>
      </c>
      <c r="C133" s="275" t="s">
        <v>363</v>
      </c>
      <c r="D133" s="275" t="s">
        <v>245</v>
      </c>
      <c r="E133" s="293" t="s">
        <v>416</v>
      </c>
      <c r="F133" s="293">
        <v>41560</v>
      </c>
      <c r="G133" s="275" t="s">
        <v>1776</v>
      </c>
      <c r="H133" s="273">
        <v>10</v>
      </c>
      <c r="I133" s="275" t="s">
        <v>664</v>
      </c>
      <c r="P133" s="272"/>
    </row>
    <row r="134" spans="1:16" s="271" customFormat="1" ht="10.5" customHeight="1" outlineLevel="2">
      <c r="A134" s="273">
        <v>10</v>
      </c>
      <c r="B134" s="274">
        <v>2013</v>
      </c>
      <c r="C134" s="275" t="s">
        <v>363</v>
      </c>
      <c r="D134" s="275" t="s">
        <v>245</v>
      </c>
      <c r="E134" s="293" t="s">
        <v>416</v>
      </c>
      <c r="F134" s="293">
        <v>41560</v>
      </c>
      <c r="G134" s="275" t="s">
        <v>1777</v>
      </c>
      <c r="H134" s="273">
        <v>10</v>
      </c>
      <c r="I134" s="275" t="s">
        <v>442</v>
      </c>
      <c r="P134" s="272"/>
    </row>
    <row r="135" spans="1:16" s="271" customFormat="1" ht="10.5" customHeight="1" outlineLevel="2">
      <c r="A135" s="273">
        <v>10</v>
      </c>
      <c r="B135" s="274">
        <v>2013</v>
      </c>
      <c r="C135" s="275" t="s">
        <v>363</v>
      </c>
      <c r="D135" s="275" t="s">
        <v>245</v>
      </c>
      <c r="E135" s="293" t="s">
        <v>416</v>
      </c>
      <c r="F135" s="293">
        <v>41560</v>
      </c>
      <c r="G135" s="275" t="s">
        <v>1778</v>
      </c>
      <c r="H135" s="273">
        <v>7</v>
      </c>
      <c r="I135" s="275" t="s">
        <v>457</v>
      </c>
      <c r="P135" s="272"/>
    </row>
    <row r="136" spans="1:16" s="271" customFormat="1" ht="10.5" customHeight="1" outlineLevel="2">
      <c r="A136" s="273">
        <v>10</v>
      </c>
      <c r="B136" s="274">
        <v>2013</v>
      </c>
      <c r="C136" s="275" t="s">
        <v>363</v>
      </c>
      <c r="D136" s="275" t="s">
        <v>245</v>
      </c>
      <c r="E136" s="293" t="s">
        <v>395</v>
      </c>
      <c r="F136" s="293">
        <v>41574</v>
      </c>
      <c r="G136" s="275" t="s">
        <v>1779</v>
      </c>
      <c r="H136" s="273">
        <v>10</v>
      </c>
      <c r="I136" s="275" t="s">
        <v>379</v>
      </c>
      <c r="P136" s="272"/>
    </row>
    <row r="137" spans="1:16" s="271" customFormat="1" ht="10.5" customHeight="1" outlineLevel="2">
      <c r="A137" s="265">
        <v>10</v>
      </c>
      <c r="B137" s="265">
        <v>2014</v>
      </c>
      <c r="C137" s="326" t="s">
        <v>363</v>
      </c>
      <c r="D137" s="371" t="s">
        <v>245</v>
      </c>
      <c r="E137" s="267" t="s">
        <v>416</v>
      </c>
      <c r="F137" s="501">
        <v>41924</v>
      </c>
      <c r="G137" s="267" t="s">
        <v>2361</v>
      </c>
      <c r="H137" s="265">
        <v>10</v>
      </c>
      <c r="I137" s="326" t="s">
        <v>147</v>
      </c>
      <c r="P137" s="272"/>
    </row>
    <row r="138" spans="1:16" s="271" customFormat="1" ht="10.5" customHeight="1" outlineLevel="2">
      <c r="A138" s="265">
        <v>10</v>
      </c>
      <c r="B138" s="265">
        <v>2014</v>
      </c>
      <c r="C138" s="326" t="s">
        <v>363</v>
      </c>
      <c r="D138" s="371" t="s">
        <v>245</v>
      </c>
      <c r="E138" s="267" t="s">
        <v>395</v>
      </c>
      <c r="F138" s="501">
        <v>41938</v>
      </c>
      <c r="G138" s="267" t="s">
        <v>2361</v>
      </c>
      <c r="H138" s="265">
        <v>10</v>
      </c>
      <c r="I138" s="326" t="s">
        <v>460</v>
      </c>
      <c r="P138" s="272"/>
    </row>
    <row r="139" spans="1:16" s="271" customFormat="1" ht="10.5" customHeight="1" outlineLevel="1">
      <c r="A139" s="265"/>
      <c r="B139" s="265"/>
      <c r="C139" s="326"/>
      <c r="D139" s="371" t="s">
        <v>248</v>
      </c>
      <c r="E139" s="267"/>
      <c r="F139" s="501"/>
      <c r="G139" s="267"/>
      <c r="H139" s="265">
        <f>SUBTOTAL(9,H123:H138)</f>
        <v>127</v>
      </c>
      <c r="I139" s="326"/>
      <c r="P139" s="272"/>
    </row>
    <row r="140" spans="1:16" s="271" customFormat="1" ht="10.5" customHeight="1" outlineLevel="2">
      <c r="A140" s="286">
        <v>3</v>
      </c>
      <c r="B140" s="287">
        <v>2012</v>
      </c>
      <c r="C140" s="288" t="s">
        <v>362</v>
      </c>
      <c r="D140" s="288" t="s">
        <v>318</v>
      </c>
      <c r="E140" s="314" t="s">
        <v>388</v>
      </c>
      <c r="F140" s="314">
        <v>40979</v>
      </c>
      <c r="G140" s="288" t="s">
        <v>769</v>
      </c>
      <c r="H140" s="286">
        <v>10</v>
      </c>
      <c r="I140" s="288" t="s">
        <v>396</v>
      </c>
      <c r="P140" s="272"/>
    </row>
    <row r="141" spans="1:16" s="271" customFormat="1" ht="10.5" customHeight="1" outlineLevel="2">
      <c r="A141" s="273">
        <v>5</v>
      </c>
      <c r="B141" s="274">
        <v>2013</v>
      </c>
      <c r="C141" s="275" t="s">
        <v>362</v>
      </c>
      <c r="D141" s="275" t="s">
        <v>318</v>
      </c>
      <c r="E141" s="293" t="s">
        <v>388</v>
      </c>
      <c r="F141" s="293">
        <v>41399</v>
      </c>
      <c r="G141" s="275" t="s">
        <v>1780</v>
      </c>
      <c r="H141" s="273">
        <v>5</v>
      </c>
      <c r="I141" s="275" t="s">
        <v>396</v>
      </c>
      <c r="P141" s="272"/>
    </row>
    <row r="142" spans="1:16" s="271" customFormat="1" ht="10.5" customHeight="1" outlineLevel="1">
      <c r="A142" s="273"/>
      <c r="B142" s="274"/>
      <c r="C142" s="275"/>
      <c r="D142" s="275" t="s">
        <v>319</v>
      </c>
      <c r="E142" s="293"/>
      <c r="F142" s="293"/>
      <c r="G142" s="275"/>
      <c r="H142" s="273">
        <f>SUBTOTAL(9,H140:H141)</f>
        <v>15</v>
      </c>
      <c r="I142" s="275"/>
      <c r="P142" s="272"/>
    </row>
    <row r="143" spans="1:16" s="248" customFormat="1" ht="10.5" customHeight="1" outlineLevel="2">
      <c r="A143" s="329">
        <v>6</v>
      </c>
      <c r="B143" s="574">
        <v>2014</v>
      </c>
      <c r="C143" s="575" t="s">
        <v>391</v>
      </c>
      <c r="D143" s="575" t="s">
        <v>2064</v>
      </c>
      <c r="E143" s="576" t="s">
        <v>325</v>
      </c>
      <c r="F143" s="576">
        <v>41797</v>
      </c>
      <c r="G143" s="575" t="s">
        <v>2212</v>
      </c>
      <c r="H143" s="577">
        <v>3</v>
      </c>
      <c r="I143" s="578" t="s">
        <v>1293</v>
      </c>
      <c r="J143" s="232" t="s">
        <v>2481</v>
      </c>
      <c r="P143" s="586"/>
    </row>
    <row r="144" spans="1:16" s="248" customFormat="1" ht="10.5" customHeight="1" outlineLevel="2">
      <c r="A144" s="329">
        <v>9</v>
      </c>
      <c r="B144" s="574">
        <v>2014</v>
      </c>
      <c r="C144" s="575" t="s">
        <v>391</v>
      </c>
      <c r="D144" s="575" t="s">
        <v>2064</v>
      </c>
      <c r="E144" s="576" t="s">
        <v>397</v>
      </c>
      <c r="F144" s="576">
        <v>41896</v>
      </c>
      <c r="G144" s="575" t="s">
        <v>2347</v>
      </c>
      <c r="H144" s="577">
        <v>5</v>
      </c>
      <c r="I144" s="578" t="s">
        <v>392</v>
      </c>
      <c r="P144" s="586"/>
    </row>
    <row r="145" spans="1:16" s="248" customFormat="1" ht="10.5" customHeight="1" outlineLevel="2">
      <c r="A145" s="329">
        <v>9</v>
      </c>
      <c r="B145" s="574">
        <v>2014</v>
      </c>
      <c r="C145" s="575" t="s">
        <v>391</v>
      </c>
      <c r="D145" s="575" t="s">
        <v>2064</v>
      </c>
      <c r="E145" s="576" t="s">
        <v>397</v>
      </c>
      <c r="F145" s="576">
        <v>41896</v>
      </c>
      <c r="G145" s="575" t="s">
        <v>2348</v>
      </c>
      <c r="H145" s="577">
        <v>5</v>
      </c>
      <c r="I145" s="578" t="s">
        <v>461</v>
      </c>
      <c r="P145" s="586"/>
    </row>
    <row r="146" spans="1:16" s="248" customFormat="1" ht="10.5" customHeight="1" outlineLevel="2">
      <c r="A146" s="329">
        <v>10</v>
      </c>
      <c r="B146" s="329">
        <v>2014</v>
      </c>
      <c r="C146" s="328" t="s">
        <v>391</v>
      </c>
      <c r="D146" s="576" t="s">
        <v>2064</v>
      </c>
      <c r="E146" s="575" t="s">
        <v>416</v>
      </c>
      <c r="F146" s="579">
        <v>41924</v>
      </c>
      <c r="G146" s="575" t="s">
        <v>2362</v>
      </c>
      <c r="H146" s="329">
        <v>10</v>
      </c>
      <c r="I146" s="328" t="s">
        <v>912</v>
      </c>
      <c r="P146" s="586"/>
    </row>
    <row r="147" spans="1:16" s="248" customFormat="1" ht="10.5" customHeight="1" outlineLevel="2">
      <c r="A147" s="329">
        <v>10</v>
      </c>
      <c r="B147" s="329">
        <v>2014</v>
      </c>
      <c r="C147" s="328" t="s">
        <v>391</v>
      </c>
      <c r="D147" s="576" t="s">
        <v>2064</v>
      </c>
      <c r="E147" s="575" t="s">
        <v>416</v>
      </c>
      <c r="F147" s="579">
        <v>41924</v>
      </c>
      <c r="G147" s="575" t="s">
        <v>2363</v>
      </c>
      <c r="H147" s="329">
        <v>7</v>
      </c>
      <c r="I147" s="328" t="s">
        <v>929</v>
      </c>
      <c r="P147" s="586"/>
    </row>
    <row r="148" spans="1:16" s="248" customFormat="1" ht="10.5" customHeight="1" outlineLevel="1">
      <c r="A148" s="329"/>
      <c r="B148" s="329"/>
      <c r="C148" s="328"/>
      <c r="D148" s="576" t="s">
        <v>2065</v>
      </c>
      <c r="E148" s="575"/>
      <c r="F148" s="579"/>
      <c r="G148" s="575"/>
      <c r="H148" s="329">
        <f>SUBTOTAL(9,H143:H147)</f>
        <v>30</v>
      </c>
      <c r="I148" s="328"/>
      <c r="P148" s="586"/>
    </row>
    <row r="149" spans="1:16" s="248" customFormat="1" ht="10.5" customHeight="1" outlineLevel="2">
      <c r="A149" s="573">
        <v>2</v>
      </c>
      <c r="B149" s="304">
        <v>2013</v>
      </c>
      <c r="C149" s="249" t="s">
        <v>362</v>
      </c>
      <c r="D149" s="249" t="s">
        <v>1614</v>
      </c>
      <c r="E149" s="250" t="s">
        <v>397</v>
      </c>
      <c r="F149" s="250">
        <v>41315</v>
      </c>
      <c r="G149" s="249" t="s">
        <v>1615</v>
      </c>
      <c r="H149" s="234">
        <v>5</v>
      </c>
      <c r="I149" s="249" t="s">
        <v>376</v>
      </c>
      <c r="J149" s="232" t="s">
        <v>2453</v>
      </c>
      <c r="P149" s="586"/>
    </row>
    <row r="150" spans="1:16" s="248" customFormat="1" ht="10.5" customHeight="1" outlineLevel="2">
      <c r="A150" s="573">
        <v>2</v>
      </c>
      <c r="B150" s="304">
        <v>2013</v>
      </c>
      <c r="C150" s="249" t="s">
        <v>362</v>
      </c>
      <c r="D150" s="249" t="s">
        <v>1614</v>
      </c>
      <c r="E150" s="250" t="s">
        <v>378</v>
      </c>
      <c r="F150" s="250">
        <v>41321</v>
      </c>
      <c r="G150" s="249" t="s">
        <v>882</v>
      </c>
      <c r="H150" s="234">
        <v>10</v>
      </c>
      <c r="I150" s="249" t="s">
        <v>379</v>
      </c>
      <c r="P150" s="586"/>
    </row>
    <row r="151" spans="1:16" s="248" customFormat="1" ht="10.5" customHeight="1" outlineLevel="2">
      <c r="A151" s="573">
        <v>3</v>
      </c>
      <c r="B151" s="304">
        <v>2013</v>
      </c>
      <c r="C151" s="249" t="s">
        <v>362</v>
      </c>
      <c r="D151" s="249" t="s">
        <v>1614</v>
      </c>
      <c r="E151" s="250" t="s">
        <v>373</v>
      </c>
      <c r="F151" s="250">
        <v>41350</v>
      </c>
      <c r="G151" s="249" t="s">
        <v>882</v>
      </c>
      <c r="H151" s="234">
        <v>10</v>
      </c>
      <c r="I151" s="249" t="s">
        <v>379</v>
      </c>
      <c r="P151" s="586"/>
    </row>
    <row r="152" spans="1:16" s="248" customFormat="1" ht="10.5" customHeight="1" outlineLevel="2">
      <c r="A152" s="573">
        <v>6</v>
      </c>
      <c r="B152" s="234">
        <v>2013</v>
      </c>
      <c r="C152" s="250" t="s">
        <v>362</v>
      </c>
      <c r="D152" s="249" t="s">
        <v>1614</v>
      </c>
      <c r="E152" s="249" t="s">
        <v>325</v>
      </c>
      <c r="F152" s="250">
        <v>41434</v>
      </c>
      <c r="G152" s="249" t="s">
        <v>1781</v>
      </c>
      <c r="H152" s="234">
        <v>7</v>
      </c>
      <c r="I152" s="249" t="s">
        <v>338</v>
      </c>
      <c r="P152" s="586"/>
    </row>
    <row r="153" spans="1:16" s="248" customFormat="1" ht="10.5" customHeight="1" outlineLevel="2">
      <c r="A153" s="234">
        <v>6</v>
      </c>
      <c r="B153" s="234">
        <v>2013</v>
      </c>
      <c r="C153" s="250" t="s">
        <v>362</v>
      </c>
      <c r="D153" s="249" t="s">
        <v>1614</v>
      </c>
      <c r="E153" s="249" t="s">
        <v>1758</v>
      </c>
      <c r="F153" s="250">
        <v>41441</v>
      </c>
      <c r="G153" s="249" t="s">
        <v>882</v>
      </c>
      <c r="H153" s="234">
        <v>5</v>
      </c>
      <c r="I153" s="249" t="s">
        <v>1782</v>
      </c>
      <c r="P153" s="586"/>
    </row>
    <row r="154" spans="1:16" s="248" customFormat="1" ht="10.5" customHeight="1" outlineLevel="2">
      <c r="A154" s="329">
        <v>2</v>
      </c>
      <c r="B154" s="329">
        <v>2014</v>
      </c>
      <c r="C154" s="576" t="s">
        <v>362</v>
      </c>
      <c r="D154" s="575" t="s">
        <v>1614</v>
      </c>
      <c r="E154" s="575" t="s">
        <v>378</v>
      </c>
      <c r="F154" s="576">
        <v>41685</v>
      </c>
      <c r="G154" s="575" t="s">
        <v>2076</v>
      </c>
      <c r="H154" s="329">
        <v>10</v>
      </c>
      <c r="I154" s="575" t="s">
        <v>379</v>
      </c>
      <c r="P154" s="586"/>
    </row>
    <row r="155" spans="1:16" s="248" customFormat="1" ht="10.5" customHeight="1" outlineLevel="2">
      <c r="A155" s="329">
        <v>3</v>
      </c>
      <c r="B155" s="574">
        <v>2014</v>
      </c>
      <c r="C155" s="575" t="s">
        <v>362</v>
      </c>
      <c r="D155" s="587" t="s">
        <v>1614</v>
      </c>
      <c r="E155" s="576" t="s">
        <v>422</v>
      </c>
      <c r="F155" s="576">
        <v>41700</v>
      </c>
      <c r="G155" s="575" t="s">
        <v>2102</v>
      </c>
      <c r="H155" s="329">
        <v>3</v>
      </c>
      <c r="I155" s="328" t="s">
        <v>385</v>
      </c>
      <c r="P155" s="586"/>
    </row>
    <row r="156" spans="1:16" s="248" customFormat="1" ht="10.5" customHeight="1" outlineLevel="2">
      <c r="A156" s="329">
        <v>3</v>
      </c>
      <c r="B156" s="329">
        <v>2014</v>
      </c>
      <c r="C156" s="576" t="s">
        <v>362</v>
      </c>
      <c r="D156" s="575" t="s">
        <v>1614</v>
      </c>
      <c r="E156" s="575" t="s">
        <v>373</v>
      </c>
      <c r="F156" s="576">
        <v>41714</v>
      </c>
      <c r="G156" s="575" t="s">
        <v>2076</v>
      </c>
      <c r="H156" s="329">
        <v>5</v>
      </c>
      <c r="I156" s="575" t="s">
        <v>376</v>
      </c>
      <c r="P156" s="586"/>
    </row>
    <row r="157" spans="1:16" s="248" customFormat="1" ht="10.5" customHeight="1" outlineLevel="2">
      <c r="A157" s="329">
        <v>3</v>
      </c>
      <c r="B157" s="329">
        <v>2014</v>
      </c>
      <c r="C157" s="576" t="s">
        <v>362</v>
      </c>
      <c r="D157" s="575" t="s">
        <v>1614</v>
      </c>
      <c r="E157" s="575" t="s">
        <v>373</v>
      </c>
      <c r="F157" s="576">
        <v>41714</v>
      </c>
      <c r="G157" s="575" t="s">
        <v>2168</v>
      </c>
      <c r="H157" s="329">
        <v>5</v>
      </c>
      <c r="I157" s="575" t="s">
        <v>387</v>
      </c>
      <c r="P157" s="586"/>
    </row>
    <row r="158" spans="1:16" s="248" customFormat="1" ht="10.5" customHeight="1" outlineLevel="2">
      <c r="A158" s="329">
        <v>6</v>
      </c>
      <c r="B158" s="574">
        <v>2014</v>
      </c>
      <c r="C158" s="575" t="s">
        <v>362</v>
      </c>
      <c r="D158" s="575" t="s">
        <v>1614</v>
      </c>
      <c r="E158" s="576" t="s">
        <v>325</v>
      </c>
      <c r="F158" s="576">
        <v>41797</v>
      </c>
      <c r="G158" s="575" t="s">
        <v>2076</v>
      </c>
      <c r="H158" s="577">
        <v>7</v>
      </c>
      <c r="I158" s="578" t="s">
        <v>1374</v>
      </c>
      <c r="P158" s="586"/>
    </row>
    <row r="159" spans="1:16" s="248" customFormat="1" ht="10.5" customHeight="1" outlineLevel="1">
      <c r="A159" s="329"/>
      <c r="B159" s="574"/>
      <c r="C159" s="575"/>
      <c r="D159" s="575" t="s">
        <v>1616</v>
      </c>
      <c r="E159" s="576"/>
      <c r="F159" s="576"/>
      <c r="G159" s="575"/>
      <c r="H159" s="577">
        <f>SUBTOTAL(9,H149:H158)</f>
        <v>67</v>
      </c>
      <c r="I159" s="578"/>
      <c r="P159" s="586"/>
    </row>
    <row r="160" spans="1:16" s="271" customFormat="1" ht="10.5" customHeight="1" outlineLevel="2">
      <c r="A160" s="317">
        <v>3</v>
      </c>
      <c r="B160" s="286">
        <v>2012</v>
      </c>
      <c r="C160" s="288" t="s">
        <v>362</v>
      </c>
      <c r="D160" s="314" t="s">
        <v>115</v>
      </c>
      <c r="E160" s="288" t="s">
        <v>440</v>
      </c>
      <c r="F160" s="314">
        <v>40992</v>
      </c>
      <c r="G160" s="288" t="s">
        <v>1280</v>
      </c>
      <c r="H160" s="286">
        <v>5</v>
      </c>
      <c r="I160" s="288" t="s">
        <v>376</v>
      </c>
      <c r="P160" s="272"/>
    </row>
    <row r="161" spans="1:16" s="271" customFormat="1" ht="10.5" customHeight="1" outlineLevel="2">
      <c r="A161" s="317">
        <v>3</v>
      </c>
      <c r="B161" s="286">
        <v>2012</v>
      </c>
      <c r="C161" s="288" t="s">
        <v>362</v>
      </c>
      <c r="D161" s="314" t="s">
        <v>115</v>
      </c>
      <c r="E161" s="288" t="s">
        <v>440</v>
      </c>
      <c r="F161" s="314">
        <v>40992</v>
      </c>
      <c r="G161" s="288" t="s">
        <v>1281</v>
      </c>
      <c r="H161" s="286">
        <v>5</v>
      </c>
      <c r="I161" s="288" t="s">
        <v>387</v>
      </c>
      <c r="P161" s="272"/>
    </row>
    <row r="162" spans="1:16" s="271" customFormat="1" ht="10.5" customHeight="1" outlineLevel="2">
      <c r="A162" s="273">
        <v>3</v>
      </c>
      <c r="B162" s="273">
        <v>2013</v>
      </c>
      <c r="C162" s="275" t="s">
        <v>362</v>
      </c>
      <c r="D162" s="293" t="s">
        <v>115</v>
      </c>
      <c r="E162" s="275" t="s">
        <v>422</v>
      </c>
      <c r="F162" s="293">
        <v>41336</v>
      </c>
      <c r="G162" s="275" t="s">
        <v>1671</v>
      </c>
      <c r="H162" s="273">
        <v>3</v>
      </c>
      <c r="I162" s="275" t="s">
        <v>175</v>
      </c>
      <c r="P162" s="272"/>
    </row>
    <row r="163" spans="1:16" s="271" customFormat="1" ht="10.5" customHeight="1" outlineLevel="1">
      <c r="A163" s="273"/>
      <c r="B163" s="273"/>
      <c r="C163" s="275"/>
      <c r="D163" s="293" t="s">
        <v>137</v>
      </c>
      <c r="E163" s="275"/>
      <c r="F163" s="293"/>
      <c r="G163" s="275"/>
      <c r="H163" s="273">
        <f>SUBTOTAL(9,H160:H162)</f>
        <v>13</v>
      </c>
      <c r="I163" s="275"/>
      <c r="P163" s="272"/>
    </row>
    <row r="164" spans="1:16" s="271" customFormat="1" ht="10.5" customHeight="1" outlineLevel="2">
      <c r="A164" s="496">
        <v>5</v>
      </c>
      <c r="B164" s="496">
        <v>2014</v>
      </c>
      <c r="C164" s="500" t="s">
        <v>391</v>
      </c>
      <c r="D164" s="501" t="s">
        <v>2330</v>
      </c>
      <c r="E164" s="500" t="s">
        <v>390</v>
      </c>
      <c r="F164" s="501">
        <v>41790</v>
      </c>
      <c r="G164" s="500" t="s">
        <v>2331</v>
      </c>
      <c r="H164" s="496">
        <v>5</v>
      </c>
      <c r="I164" s="500" t="s">
        <v>392</v>
      </c>
      <c r="P164" s="272"/>
    </row>
    <row r="165" spans="1:16" s="271" customFormat="1" ht="10.5" customHeight="1" outlineLevel="2">
      <c r="A165" s="496">
        <v>11</v>
      </c>
      <c r="B165" s="496">
        <v>2014</v>
      </c>
      <c r="C165" s="500" t="s">
        <v>391</v>
      </c>
      <c r="D165" s="501" t="s">
        <v>2330</v>
      </c>
      <c r="E165" s="500" t="s">
        <v>222</v>
      </c>
      <c r="F165" s="501">
        <v>41951</v>
      </c>
      <c r="G165" s="500" t="s">
        <v>2463</v>
      </c>
      <c r="H165" s="496">
        <v>5</v>
      </c>
      <c r="I165" s="500" t="s">
        <v>461</v>
      </c>
      <c r="P165" s="272"/>
    </row>
    <row r="166" spans="1:16" s="271" customFormat="1" ht="10.5" customHeight="1" outlineLevel="1">
      <c r="A166" s="496"/>
      <c r="B166" s="496"/>
      <c r="C166" s="500"/>
      <c r="D166" s="501" t="s">
        <v>2332</v>
      </c>
      <c r="E166" s="500"/>
      <c r="F166" s="501"/>
      <c r="G166" s="500"/>
      <c r="H166" s="496">
        <f>SUBTOTAL(9,H164:H165)</f>
        <v>10</v>
      </c>
      <c r="I166" s="500"/>
      <c r="P166" s="272"/>
    </row>
    <row r="167" spans="1:16" s="271" customFormat="1" ht="10.5" customHeight="1" outlineLevel="2">
      <c r="A167" s="499">
        <v>5</v>
      </c>
      <c r="B167" s="499">
        <v>2012</v>
      </c>
      <c r="C167" s="442" t="s">
        <v>362</v>
      </c>
      <c r="D167" s="442" t="s">
        <v>211</v>
      </c>
      <c r="E167" s="442" t="s">
        <v>325</v>
      </c>
      <c r="F167" s="503">
        <v>41049</v>
      </c>
      <c r="G167" s="504" t="s">
        <v>1308</v>
      </c>
      <c r="H167" s="499">
        <v>7</v>
      </c>
      <c r="I167" s="442" t="s">
        <v>338</v>
      </c>
      <c r="P167" s="272"/>
    </row>
    <row r="168" spans="1:16" s="271" customFormat="1" ht="10.5" customHeight="1" outlineLevel="1">
      <c r="A168" s="499"/>
      <c r="B168" s="499"/>
      <c r="C168" s="442"/>
      <c r="D168" s="442" t="s">
        <v>212</v>
      </c>
      <c r="E168" s="442"/>
      <c r="F168" s="503"/>
      <c r="G168" s="504"/>
      <c r="H168" s="499">
        <f>SUBTOTAL(9,H167:H167)</f>
        <v>7</v>
      </c>
      <c r="I168" s="442"/>
      <c r="P168" s="272"/>
    </row>
    <row r="169" spans="1:16" s="271" customFormat="1" ht="10.5" customHeight="1" outlineLevel="2">
      <c r="A169" s="499">
        <v>5</v>
      </c>
      <c r="B169" s="499">
        <v>2012</v>
      </c>
      <c r="C169" s="442" t="s">
        <v>362</v>
      </c>
      <c r="D169" s="442" t="s">
        <v>649</v>
      </c>
      <c r="E169" s="442" t="s">
        <v>325</v>
      </c>
      <c r="F169" s="503">
        <v>41049</v>
      </c>
      <c r="G169" s="504" t="s">
        <v>1309</v>
      </c>
      <c r="H169" s="499">
        <v>10</v>
      </c>
      <c r="I169" s="442" t="s">
        <v>534</v>
      </c>
      <c r="P169" s="272"/>
    </row>
    <row r="170" spans="1:16" s="271" customFormat="1" ht="10.5" customHeight="1" outlineLevel="1">
      <c r="A170" s="499"/>
      <c r="B170" s="499"/>
      <c r="C170" s="442"/>
      <c r="D170" s="442" t="s">
        <v>651</v>
      </c>
      <c r="E170" s="442"/>
      <c r="F170" s="503"/>
      <c r="G170" s="504"/>
      <c r="H170" s="499">
        <f>SUBTOTAL(9,H169:H169)</f>
        <v>10</v>
      </c>
      <c r="I170" s="442"/>
      <c r="P170" s="272"/>
    </row>
    <row r="171" spans="1:16" s="271" customFormat="1" ht="10.5" customHeight="1" outlineLevel="2">
      <c r="A171" s="265">
        <v>6</v>
      </c>
      <c r="B171" s="266">
        <v>2014</v>
      </c>
      <c r="C171" s="267" t="s">
        <v>362</v>
      </c>
      <c r="D171" s="267" t="s">
        <v>20</v>
      </c>
      <c r="E171" s="371" t="s">
        <v>325</v>
      </c>
      <c r="F171" s="371">
        <v>41797</v>
      </c>
      <c r="G171" s="267" t="s">
        <v>2213</v>
      </c>
      <c r="H171" s="496">
        <v>7</v>
      </c>
      <c r="I171" s="497" t="s">
        <v>283</v>
      </c>
      <c r="P171" s="272"/>
    </row>
    <row r="172" spans="1:16" s="271" customFormat="1" ht="10.5" customHeight="1" outlineLevel="2">
      <c r="A172" s="265">
        <v>6</v>
      </c>
      <c r="B172" s="266">
        <v>2014</v>
      </c>
      <c r="C172" s="267" t="s">
        <v>362</v>
      </c>
      <c r="D172" s="267" t="s">
        <v>20</v>
      </c>
      <c r="E172" s="371" t="s">
        <v>325</v>
      </c>
      <c r="F172" s="371">
        <v>41797</v>
      </c>
      <c r="G172" s="267" t="s">
        <v>2214</v>
      </c>
      <c r="H172" s="496">
        <v>3</v>
      </c>
      <c r="I172" s="497" t="s">
        <v>1364</v>
      </c>
      <c r="P172" s="272"/>
    </row>
    <row r="173" spans="1:16" s="271" customFormat="1" ht="10.5" customHeight="1" outlineLevel="1">
      <c r="A173" s="265"/>
      <c r="B173" s="266"/>
      <c r="C173" s="267"/>
      <c r="D173" s="267" t="s">
        <v>22</v>
      </c>
      <c r="E173" s="371"/>
      <c r="F173" s="371"/>
      <c r="G173" s="267"/>
      <c r="H173" s="496">
        <f>SUBTOTAL(9,H171:H172)</f>
        <v>10</v>
      </c>
      <c r="I173" s="497"/>
      <c r="P173" s="272"/>
    </row>
    <row r="174" spans="1:16" s="271" customFormat="1" ht="10.5" customHeight="1" outlineLevel="2">
      <c r="A174" s="498">
        <v>3</v>
      </c>
      <c r="B174" s="498">
        <v>2013</v>
      </c>
      <c r="C174" s="505" t="s">
        <v>362</v>
      </c>
      <c r="D174" s="505" t="s">
        <v>153</v>
      </c>
      <c r="E174" s="505" t="s">
        <v>422</v>
      </c>
      <c r="F174" s="506">
        <v>41336</v>
      </c>
      <c r="G174" s="507" t="s">
        <v>1715</v>
      </c>
      <c r="H174" s="498">
        <v>3</v>
      </c>
      <c r="I174" s="505" t="s">
        <v>1716</v>
      </c>
      <c r="P174" s="272"/>
    </row>
    <row r="175" spans="1:16" s="271" customFormat="1" ht="10.5" customHeight="1" outlineLevel="2">
      <c r="A175" s="498">
        <v>10</v>
      </c>
      <c r="B175" s="274">
        <v>2013</v>
      </c>
      <c r="C175" s="275" t="s">
        <v>362</v>
      </c>
      <c r="D175" s="275" t="s">
        <v>153</v>
      </c>
      <c r="E175" s="293" t="s">
        <v>416</v>
      </c>
      <c r="F175" s="293">
        <v>41560</v>
      </c>
      <c r="G175" s="275" t="s">
        <v>1783</v>
      </c>
      <c r="H175" s="273">
        <v>3</v>
      </c>
      <c r="I175" s="275" t="s">
        <v>481</v>
      </c>
      <c r="P175" s="272"/>
    </row>
    <row r="176" spans="1:16" s="271" customFormat="1" ht="10.5" customHeight="1" outlineLevel="2">
      <c r="A176" s="265">
        <v>3</v>
      </c>
      <c r="B176" s="266">
        <v>2014</v>
      </c>
      <c r="C176" s="267" t="s">
        <v>362</v>
      </c>
      <c r="D176" s="268" t="s">
        <v>153</v>
      </c>
      <c r="E176" s="371" t="s">
        <v>422</v>
      </c>
      <c r="F176" s="371">
        <v>41700</v>
      </c>
      <c r="G176" s="267" t="s">
        <v>1486</v>
      </c>
      <c r="H176" s="265">
        <v>10</v>
      </c>
      <c r="I176" s="326" t="s">
        <v>1020</v>
      </c>
      <c r="P176" s="272"/>
    </row>
    <row r="177" spans="1:16" s="271" customFormat="1" ht="10.5" customHeight="1" outlineLevel="2">
      <c r="A177" s="265">
        <v>3</v>
      </c>
      <c r="B177" s="266">
        <v>2014</v>
      </c>
      <c r="C177" s="267" t="s">
        <v>362</v>
      </c>
      <c r="D177" s="268" t="s">
        <v>153</v>
      </c>
      <c r="E177" s="371" t="s">
        <v>422</v>
      </c>
      <c r="F177" s="371">
        <v>41700</v>
      </c>
      <c r="G177" s="267" t="s">
        <v>2103</v>
      </c>
      <c r="H177" s="265">
        <v>3</v>
      </c>
      <c r="I177" s="326" t="s">
        <v>1029</v>
      </c>
      <c r="P177" s="272"/>
    </row>
    <row r="178" spans="1:16" s="271" customFormat="1" ht="10.5" customHeight="1" outlineLevel="2">
      <c r="A178" s="265">
        <v>6</v>
      </c>
      <c r="B178" s="266">
        <v>2014</v>
      </c>
      <c r="C178" s="267" t="s">
        <v>362</v>
      </c>
      <c r="D178" s="267" t="s">
        <v>153</v>
      </c>
      <c r="E178" s="371" t="s">
        <v>325</v>
      </c>
      <c r="F178" s="371">
        <v>41797</v>
      </c>
      <c r="G178" s="267" t="s">
        <v>1783</v>
      </c>
      <c r="H178" s="496">
        <v>10</v>
      </c>
      <c r="I178" s="497" t="s">
        <v>534</v>
      </c>
      <c r="P178" s="272"/>
    </row>
    <row r="179" spans="1:16" s="271" customFormat="1" ht="10.5" customHeight="1" outlineLevel="1">
      <c r="A179" s="265"/>
      <c r="B179" s="266"/>
      <c r="C179" s="267"/>
      <c r="D179" s="267" t="s">
        <v>154</v>
      </c>
      <c r="E179" s="371"/>
      <c r="F179" s="371"/>
      <c r="G179" s="267"/>
      <c r="H179" s="496">
        <f>SUBTOTAL(9,H174:H178)</f>
        <v>29</v>
      </c>
      <c r="I179" s="497"/>
      <c r="P179" s="272"/>
    </row>
    <row r="180" spans="1:16" s="271" customFormat="1" ht="10.5" customHeight="1" outlineLevel="2">
      <c r="A180" s="498">
        <v>5</v>
      </c>
      <c r="B180" s="498">
        <v>2013</v>
      </c>
      <c r="C180" s="505" t="s">
        <v>428</v>
      </c>
      <c r="D180" s="505" t="s">
        <v>563</v>
      </c>
      <c r="E180" s="505" t="s">
        <v>388</v>
      </c>
      <c r="F180" s="506">
        <v>41399</v>
      </c>
      <c r="G180" s="507" t="s">
        <v>1784</v>
      </c>
      <c r="H180" s="498">
        <v>5</v>
      </c>
      <c r="I180" s="505" t="s">
        <v>464</v>
      </c>
      <c r="P180" s="272"/>
    </row>
    <row r="181" spans="1:16" s="271" customFormat="1" ht="10.5" customHeight="1" outlineLevel="1">
      <c r="A181" s="498"/>
      <c r="B181" s="498"/>
      <c r="C181" s="505"/>
      <c r="D181" s="505" t="s">
        <v>566</v>
      </c>
      <c r="E181" s="505"/>
      <c r="F181" s="506"/>
      <c r="G181" s="507"/>
      <c r="H181" s="498">
        <f>SUBTOTAL(9,H180:H180)</f>
        <v>5</v>
      </c>
      <c r="I181" s="505"/>
      <c r="P181" s="272"/>
    </row>
    <row r="182" spans="1:16" s="271" customFormat="1" ht="10.5" customHeight="1" outlineLevel="2">
      <c r="A182" s="498">
        <v>11</v>
      </c>
      <c r="B182" s="498">
        <v>2013</v>
      </c>
      <c r="C182" s="505" t="s">
        <v>391</v>
      </c>
      <c r="D182" s="505" t="s">
        <v>2032</v>
      </c>
      <c r="E182" s="505" t="s">
        <v>393</v>
      </c>
      <c r="F182" s="506">
        <v>41594</v>
      </c>
      <c r="G182" s="507" t="s">
        <v>2033</v>
      </c>
      <c r="H182" s="498">
        <v>5</v>
      </c>
      <c r="I182" s="275" t="s">
        <v>392</v>
      </c>
      <c r="P182" s="272"/>
    </row>
    <row r="183" spans="1:16" s="271" customFormat="1" ht="10.5" customHeight="1" outlineLevel="1">
      <c r="A183" s="498"/>
      <c r="B183" s="498"/>
      <c r="C183" s="505"/>
      <c r="D183" s="505" t="s">
        <v>2034</v>
      </c>
      <c r="E183" s="505"/>
      <c r="F183" s="506"/>
      <c r="G183" s="507"/>
      <c r="H183" s="498">
        <f>SUBTOTAL(9,H182:H182)</f>
        <v>5</v>
      </c>
      <c r="I183" s="275"/>
      <c r="P183" s="272"/>
    </row>
    <row r="184" spans="1:16" s="271" customFormat="1" ht="10.5" customHeight="1" outlineLevel="2">
      <c r="A184" s="499">
        <v>10</v>
      </c>
      <c r="B184" s="287">
        <v>2012</v>
      </c>
      <c r="C184" s="288" t="s">
        <v>391</v>
      </c>
      <c r="D184" s="288" t="s">
        <v>1577</v>
      </c>
      <c r="E184" s="314" t="s">
        <v>395</v>
      </c>
      <c r="F184" s="314">
        <v>41210</v>
      </c>
      <c r="G184" s="288" t="s">
        <v>1578</v>
      </c>
      <c r="H184" s="286">
        <v>5</v>
      </c>
      <c r="I184" s="288" t="s">
        <v>392</v>
      </c>
      <c r="P184" s="272"/>
    </row>
    <row r="185" spans="1:16" s="271" customFormat="1" ht="10.5" customHeight="1" outlineLevel="2">
      <c r="A185" s="498">
        <v>5</v>
      </c>
      <c r="B185" s="274">
        <v>2013</v>
      </c>
      <c r="C185" s="275" t="s">
        <v>391</v>
      </c>
      <c r="D185" s="275" t="s">
        <v>1577</v>
      </c>
      <c r="E185" s="293" t="s">
        <v>375</v>
      </c>
      <c r="F185" s="293">
        <v>41412</v>
      </c>
      <c r="G185" s="275" t="s">
        <v>1785</v>
      </c>
      <c r="H185" s="273">
        <v>10</v>
      </c>
      <c r="I185" s="275" t="s">
        <v>379</v>
      </c>
      <c r="P185" s="272"/>
    </row>
    <row r="186" spans="1:16" s="271" customFormat="1" ht="10.5" customHeight="1" outlineLevel="2">
      <c r="A186" s="498">
        <v>10</v>
      </c>
      <c r="B186" s="274">
        <v>2013</v>
      </c>
      <c r="C186" s="275" t="s">
        <v>391</v>
      </c>
      <c r="D186" s="275" t="s">
        <v>1577</v>
      </c>
      <c r="E186" s="293" t="s">
        <v>395</v>
      </c>
      <c r="F186" s="293">
        <v>41574</v>
      </c>
      <c r="G186" s="275" t="s">
        <v>1785</v>
      </c>
      <c r="H186" s="273">
        <v>5</v>
      </c>
      <c r="I186" s="275" t="s">
        <v>392</v>
      </c>
      <c r="P186" s="272"/>
    </row>
    <row r="187" spans="1:16" s="326" customFormat="1" ht="10.5" customHeight="1" outlineLevel="2">
      <c r="A187" s="508">
        <v>10</v>
      </c>
      <c r="B187" s="266">
        <v>2014</v>
      </c>
      <c r="C187" s="267" t="s">
        <v>391</v>
      </c>
      <c r="D187" s="267" t="s">
        <v>1577</v>
      </c>
      <c r="E187" s="371" t="s">
        <v>395</v>
      </c>
      <c r="F187" s="371">
        <v>41938</v>
      </c>
      <c r="G187" s="267" t="s">
        <v>2454</v>
      </c>
      <c r="H187" s="265">
        <v>5</v>
      </c>
      <c r="I187" s="267" t="s">
        <v>392</v>
      </c>
      <c r="P187" s="265"/>
    </row>
    <row r="188" spans="1:16" s="326" customFormat="1" ht="10.5" customHeight="1" outlineLevel="1">
      <c r="A188" s="508"/>
      <c r="B188" s="266"/>
      <c r="C188" s="267"/>
      <c r="D188" s="267" t="s">
        <v>1579</v>
      </c>
      <c r="E188" s="371"/>
      <c r="F188" s="371"/>
      <c r="G188" s="267"/>
      <c r="H188" s="265">
        <f>SUBTOTAL(9,H184:H187)</f>
        <v>25</v>
      </c>
      <c r="I188" s="267"/>
      <c r="P188" s="265"/>
    </row>
    <row r="189" spans="1:16" s="497" customFormat="1" ht="10.5" customHeight="1" outlineLevel="2">
      <c r="A189" s="499">
        <v>11</v>
      </c>
      <c r="B189" s="287">
        <v>2012</v>
      </c>
      <c r="C189" s="288" t="s">
        <v>428</v>
      </c>
      <c r="D189" s="288" t="s">
        <v>1591</v>
      </c>
      <c r="E189" s="314" t="s">
        <v>393</v>
      </c>
      <c r="F189" s="314">
        <v>41219</v>
      </c>
      <c r="G189" s="288" t="s">
        <v>1592</v>
      </c>
      <c r="H189" s="286">
        <v>5</v>
      </c>
      <c r="I189" s="288" t="s">
        <v>463</v>
      </c>
      <c r="P189" s="496"/>
    </row>
    <row r="190" spans="1:16" s="271" customFormat="1" ht="10.5" customHeight="1" outlineLevel="2">
      <c r="A190" s="286">
        <v>11</v>
      </c>
      <c r="B190" s="287">
        <v>2012</v>
      </c>
      <c r="C190" s="288" t="s">
        <v>428</v>
      </c>
      <c r="D190" s="288" t="s">
        <v>1591</v>
      </c>
      <c r="E190" s="314" t="s">
        <v>222</v>
      </c>
      <c r="F190" s="314">
        <v>41230</v>
      </c>
      <c r="G190" s="288" t="s">
        <v>1592</v>
      </c>
      <c r="H190" s="286">
        <v>5</v>
      </c>
      <c r="I190" s="288" t="s">
        <v>463</v>
      </c>
      <c r="P190" s="272"/>
    </row>
    <row r="191" spans="1:16" s="271" customFormat="1" ht="10.5" customHeight="1" outlineLevel="2">
      <c r="A191" s="496">
        <v>5</v>
      </c>
      <c r="B191" s="525">
        <v>2014</v>
      </c>
      <c r="C191" s="500" t="s">
        <v>428</v>
      </c>
      <c r="D191" s="500" t="s">
        <v>1591</v>
      </c>
      <c r="E191" s="501" t="s">
        <v>390</v>
      </c>
      <c r="F191" s="501">
        <v>41790</v>
      </c>
      <c r="G191" s="500" t="s">
        <v>2333</v>
      </c>
      <c r="H191" s="496">
        <v>5</v>
      </c>
      <c r="I191" s="500" t="s">
        <v>486</v>
      </c>
      <c r="P191" s="272"/>
    </row>
    <row r="192" spans="1:16" s="271" customFormat="1" ht="10.5" customHeight="1" outlineLevel="2">
      <c r="A192" s="496">
        <v>9</v>
      </c>
      <c r="B192" s="525">
        <v>2014</v>
      </c>
      <c r="C192" s="500" t="s">
        <v>428</v>
      </c>
      <c r="D192" s="500" t="s">
        <v>1591</v>
      </c>
      <c r="E192" s="501" t="s">
        <v>397</v>
      </c>
      <c r="F192" s="501">
        <v>41896</v>
      </c>
      <c r="G192" s="500" t="s">
        <v>2333</v>
      </c>
      <c r="H192" s="496">
        <v>5</v>
      </c>
      <c r="I192" s="500" t="s">
        <v>486</v>
      </c>
      <c r="P192" s="272"/>
    </row>
    <row r="193" spans="1:16" s="271" customFormat="1" ht="10.5" customHeight="1" outlineLevel="1">
      <c r="A193" s="496"/>
      <c r="B193" s="525"/>
      <c r="C193" s="500"/>
      <c r="D193" s="500" t="s">
        <v>1593</v>
      </c>
      <c r="E193" s="501"/>
      <c r="F193" s="501"/>
      <c r="G193" s="500"/>
      <c r="H193" s="496">
        <f>SUBTOTAL(9,H189:H192)</f>
        <v>20</v>
      </c>
      <c r="I193" s="500"/>
      <c r="P193" s="272"/>
    </row>
    <row r="194" spans="1:16" s="271" customFormat="1" ht="10.5" customHeight="1" outlineLevel="2">
      <c r="A194" s="286">
        <v>3</v>
      </c>
      <c r="B194" s="287">
        <v>2012</v>
      </c>
      <c r="C194" s="288" t="s">
        <v>363</v>
      </c>
      <c r="D194" s="288" t="s">
        <v>96</v>
      </c>
      <c r="E194" s="314" t="s">
        <v>422</v>
      </c>
      <c r="F194" s="314">
        <v>40972</v>
      </c>
      <c r="G194" s="288" t="s">
        <v>792</v>
      </c>
      <c r="H194" s="286">
        <v>10</v>
      </c>
      <c r="I194" s="288" t="s">
        <v>741</v>
      </c>
      <c r="P194" s="272"/>
    </row>
    <row r="195" spans="1:16" s="271" customFormat="1" ht="10.5" customHeight="1" outlineLevel="2">
      <c r="A195" s="286">
        <v>3</v>
      </c>
      <c r="B195" s="287">
        <v>2012</v>
      </c>
      <c r="C195" s="288" t="s">
        <v>363</v>
      </c>
      <c r="D195" s="288" t="s">
        <v>96</v>
      </c>
      <c r="E195" s="314" t="s">
        <v>422</v>
      </c>
      <c r="F195" s="314">
        <v>40972</v>
      </c>
      <c r="G195" s="288" t="s">
        <v>213</v>
      </c>
      <c r="H195" s="286">
        <v>10</v>
      </c>
      <c r="I195" s="288" t="s">
        <v>89</v>
      </c>
      <c r="P195" s="272"/>
    </row>
    <row r="196" spans="1:16" s="271" customFormat="1" ht="10.5" customHeight="1" outlineLevel="2">
      <c r="A196" s="286">
        <v>3</v>
      </c>
      <c r="B196" s="287">
        <v>2012</v>
      </c>
      <c r="C196" s="288" t="s">
        <v>363</v>
      </c>
      <c r="D196" s="288" t="s">
        <v>96</v>
      </c>
      <c r="E196" s="314" t="s">
        <v>422</v>
      </c>
      <c r="F196" s="314">
        <v>40972</v>
      </c>
      <c r="G196" s="288" t="s">
        <v>794</v>
      </c>
      <c r="H196" s="286">
        <v>7</v>
      </c>
      <c r="I196" s="288" t="s">
        <v>507</v>
      </c>
      <c r="P196" s="272"/>
    </row>
    <row r="197" spans="1:16" s="271" customFormat="1" ht="10.5" customHeight="1" outlineLevel="2">
      <c r="A197" s="499">
        <v>3</v>
      </c>
      <c r="B197" s="287">
        <v>2012</v>
      </c>
      <c r="C197" s="288" t="s">
        <v>363</v>
      </c>
      <c r="D197" s="288" t="s">
        <v>96</v>
      </c>
      <c r="E197" s="314" t="s">
        <v>422</v>
      </c>
      <c r="F197" s="314">
        <v>40972</v>
      </c>
      <c r="G197" s="288" t="s">
        <v>1030</v>
      </c>
      <c r="H197" s="286">
        <v>3</v>
      </c>
      <c r="I197" s="288" t="s">
        <v>497</v>
      </c>
      <c r="P197" s="272"/>
    </row>
    <row r="198" spans="1:16" s="271" customFormat="1" ht="10.5" customHeight="1" outlineLevel="2">
      <c r="A198" s="499">
        <v>3</v>
      </c>
      <c r="B198" s="318">
        <v>2012</v>
      </c>
      <c r="C198" s="319" t="s">
        <v>363</v>
      </c>
      <c r="D198" s="319" t="s">
        <v>96</v>
      </c>
      <c r="E198" s="330" t="s">
        <v>422</v>
      </c>
      <c r="F198" s="330">
        <v>40972</v>
      </c>
      <c r="G198" s="319" t="s">
        <v>567</v>
      </c>
      <c r="H198" s="317">
        <v>3</v>
      </c>
      <c r="I198" s="319" t="s">
        <v>238</v>
      </c>
      <c r="P198" s="272"/>
    </row>
    <row r="199" spans="1:16" s="271" customFormat="1" ht="10.5" customHeight="1" outlineLevel="2">
      <c r="A199" s="286">
        <v>5</v>
      </c>
      <c r="B199" s="499">
        <v>2012</v>
      </c>
      <c r="C199" s="442" t="s">
        <v>363</v>
      </c>
      <c r="D199" s="442" t="s">
        <v>96</v>
      </c>
      <c r="E199" s="442" t="s">
        <v>325</v>
      </c>
      <c r="F199" s="503">
        <v>41049</v>
      </c>
      <c r="G199" s="504" t="s">
        <v>1310</v>
      </c>
      <c r="H199" s="499">
        <v>7</v>
      </c>
      <c r="I199" s="442" t="s">
        <v>1</v>
      </c>
      <c r="P199" s="272"/>
    </row>
    <row r="200" spans="1:16" s="271" customFormat="1" ht="10.5" customHeight="1" outlineLevel="2">
      <c r="A200" s="286">
        <v>10</v>
      </c>
      <c r="B200" s="287">
        <v>2012</v>
      </c>
      <c r="C200" s="288" t="s">
        <v>363</v>
      </c>
      <c r="D200" s="288" t="s">
        <v>96</v>
      </c>
      <c r="E200" s="314" t="s">
        <v>416</v>
      </c>
      <c r="F200" s="314">
        <v>41196</v>
      </c>
      <c r="G200" s="288" t="s">
        <v>1487</v>
      </c>
      <c r="H200" s="286">
        <v>3</v>
      </c>
      <c r="I200" s="288" t="s">
        <v>95</v>
      </c>
      <c r="P200" s="272"/>
    </row>
    <row r="201" spans="1:16" s="271" customFormat="1" ht="10.5" customHeight="1" outlineLevel="2">
      <c r="A201" s="286">
        <v>10</v>
      </c>
      <c r="B201" s="287">
        <v>2012</v>
      </c>
      <c r="C201" s="288" t="s">
        <v>363</v>
      </c>
      <c r="D201" s="288" t="s">
        <v>96</v>
      </c>
      <c r="E201" s="314" t="s">
        <v>416</v>
      </c>
      <c r="F201" s="314">
        <v>41196</v>
      </c>
      <c r="G201" s="288" t="s">
        <v>1488</v>
      </c>
      <c r="H201" s="286">
        <v>10</v>
      </c>
      <c r="I201" s="288" t="s">
        <v>143</v>
      </c>
      <c r="P201" s="272"/>
    </row>
    <row r="202" spans="1:16" s="271" customFormat="1" ht="10.5" customHeight="1" outlineLevel="2">
      <c r="A202" s="273">
        <v>3</v>
      </c>
      <c r="B202" s="273">
        <v>2013</v>
      </c>
      <c r="C202" s="275" t="s">
        <v>363</v>
      </c>
      <c r="D202" s="293" t="s">
        <v>96</v>
      </c>
      <c r="E202" s="275" t="s">
        <v>422</v>
      </c>
      <c r="F202" s="293">
        <v>41336</v>
      </c>
      <c r="G202" s="275" t="s">
        <v>1672</v>
      </c>
      <c r="H202" s="273">
        <v>7</v>
      </c>
      <c r="I202" s="275" t="s">
        <v>292</v>
      </c>
      <c r="P202" s="272"/>
    </row>
    <row r="203" spans="1:16" s="271" customFormat="1" ht="10.5" customHeight="1" outlineLevel="2">
      <c r="A203" s="273">
        <v>6</v>
      </c>
      <c r="B203" s="273">
        <v>2013</v>
      </c>
      <c r="C203" s="293" t="s">
        <v>363</v>
      </c>
      <c r="D203" s="275" t="s">
        <v>96</v>
      </c>
      <c r="E203" s="275" t="s">
        <v>325</v>
      </c>
      <c r="F203" s="293">
        <v>41434</v>
      </c>
      <c r="G203" s="275" t="s">
        <v>1786</v>
      </c>
      <c r="H203" s="273">
        <v>10</v>
      </c>
      <c r="I203" s="275" t="s">
        <v>1295</v>
      </c>
      <c r="P203" s="272"/>
    </row>
    <row r="204" spans="1:16" s="271" customFormat="1" ht="10.5" customHeight="1" outlineLevel="2">
      <c r="A204" s="498">
        <v>6</v>
      </c>
      <c r="B204" s="273">
        <v>2013</v>
      </c>
      <c r="C204" s="293" t="s">
        <v>363</v>
      </c>
      <c r="D204" s="275" t="s">
        <v>96</v>
      </c>
      <c r="E204" s="275" t="s">
        <v>325</v>
      </c>
      <c r="F204" s="293">
        <v>41434</v>
      </c>
      <c r="G204" s="275" t="s">
        <v>1787</v>
      </c>
      <c r="H204" s="273">
        <v>3</v>
      </c>
      <c r="I204" s="275" t="s">
        <v>1788</v>
      </c>
      <c r="P204" s="272"/>
    </row>
    <row r="205" spans="1:16" s="271" customFormat="1" ht="10.5" customHeight="1" outlineLevel="2">
      <c r="A205" s="273">
        <v>6</v>
      </c>
      <c r="B205" s="273">
        <v>2013</v>
      </c>
      <c r="C205" s="293" t="s">
        <v>363</v>
      </c>
      <c r="D205" s="275" t="s">
        <v>96</v>
      </c>
      <c r="E205" s="275" t="s">
        <v>325</v>
      </c>
      <c r="F205" s="293">
        <v>41434</v>
      </c>
      <c r="G205" s="275" t="s">
        <v>1488</v>
      </c>
      <c r="H205" s="273">
        <v>10</v>
      </c>
      <c r="I205" s="275" t="s">
        <v>255</v>
      </c>
      <c r="P205" s="272"/>
    </row>
    <row r="206" spans="1:16" s="271" customFormat="1" ht="10.5" customHeight="1" outlineLevel="2">
      <c r="A206" s="265">
        <v>3</v>
      </c>
      <c r="B206" s="266">
        <v>2014</v>
      </c>
      <c r="C206" s="267" t="s">
        <v>363</v>
      </c>
      <c r="D206" s="268" t="s">
        <v>96</v>
      </c>
      <c r="E206" s="371" t="s">
        <v>422</v>
      </c>
      <c r="F206" s="371">
        <v>41700</v>
      </c>
      <c r="G206" s="267" t="s">
        <v>794</v>
      </c>
      <c r="H206" s="265">
        <v>10</v>
      </c>
      <c r="I206" s="326" t="s">
        <v>89</v>
      </c>
      <c r="P206" s="272"/>
    </row>
    <row r="207" spans="1:16" s="271" customFormat="1" ht="10.5" customHeight="1" outlineLevel="2">
      <c r="A207" s="265">
        <v>3</v>
      </c>
      <c r="B207" s="266">
        <v>2014</v>
      </c>
      <c r="C207" s="267" t="s">
        <v>363</v>
      </c>
      <c r="D207" s="268" t="s">
        <v>96</v>
      </c>
      <c r="E207" s="371" t="s">
        <v>422</v>
      </c>
      <c r="F207" s="371">
        <v>41700</v>
      </c>
      <c r="G207" s="267" t="s">
        <v>1488</v>
      </c>
      <c r="H207" s="265">
        <v>3</v>
      </c>
      <c r="I207" s="326" t="s">
        <v>238</v>
      </c>
      <c r="P207" s="272"/>
    </row>
    <row r="208" spans="1:16" s="271" customFormat="1" ht="10.5" customHeight="1" outlineLevel="2">
      <c r="A208" s="265">
        <v>6</v>
      </c>
      <c r="B208" s="266">
        <v>2014</v>
      </c>
      <c r="C208" s="267" t="s">
        <v>363</v>
      </c>
      <c r="D208" s="267" t="s">
        <v>96</v>
      </c>
      <c r="E208" s="371" t="s">
        <v>325</v>
      </c>
      <c r="F208" s="371">
        <v>41797</v>
      </c>
      <c r="G208" s="267" t="s">
        <v>2215</v>
      </c>
      <c r="H208" s="496">
        <v>10</v>
      </c>
      <c r="I208" s="497" t="s">
        <v>0</v>
      </c>
      <c r="P208" s="272"/>
    </row>
    <row r="209" spans="1:16" s="271" customFormat="1" ht="10.5" customHeight="1" outlineLevel="2">
      <c r="A209" s="265">
        <v>6</v>
      </c>
      <c r="B209" s="266">
        <v>2014</v>
      </c>
      <c r="C209" s="267" t="s">
        <v>363</v>
      </c>
      <c r="D209" s="267" t="s">
        <v>96</v>
      </c>
      <c r="E209" s="371" t="s">
        <v>2210</v>
      </c>
      <c r="F209" s="371">
        <v>41804</v>
      </c>
      <c r="G209" s="267" t="s">
        <v>2215</v>
      </c>
      <c r="H209" s="496">
        <v>5</v>
      </c>
      <c r="I209" s="497" t="s">
        <v>2216</v>
      </c>
      <c r="P209" s="272"/>
    </row>
    <row r="210" spans="1:16" s="271" customFormat="1" ht="10.5" customHeight="1" outlineLevel="1">
      <c r="A210" s="265"/>
      <c r="B210" s="266"/>
      <c r="C210" s="267"/>
      <c r="D210" s="267" t="s">
        <v>98</v>
      </c>
      <c r="E210" s="371"/>
      <c r="F210" s="371"/>
      <c r="G210" s="267"/>
      <c r="H210" s="496">
        <f>SUBTOTAL(9,H194:H209)</f>
        <v>111</v>
      </c>
      <c r="I210" s="497"/>
      <c r="P210" s="272"/>
    </row>
    <row r="211" spans="1:16" s="271" customFormat="1" ht="10.5" customHeight="1" outlineLevel="2">
      <c r="A211" s="499">
        <v>10</v>
      </c>
      <c r="B211" s="287">
        <v>2012</v>
      </c>
      <c r="C211" s="288" t="s">
        <v>362</v>
      </c>
      <c r="D211" s="288" t="s">
        <v>1489</v>
      </c>
      <c r="E211" s="314" t="s">
        <v>416</v>
      </c>
      <c r="F211" s="314">
        <v>41196</v>
      </c>
      <c r="G211" s="288" t="s">
        <v>1490</v>
      </c>
      <c r="H211" s="286">
        <v>3</v>
      </c>
      <c r="I211" s="288" t="s">
        <v>431</v>
      </c>
      <c r="P211" s="272"/>
    </row>
    <row r="212" spans="1:16" s="271" customFormat="1" ht="10.5" customHeight="1" outlineLevel="2">
      <c r="A212" s="273">
        <v>2</v>
      </c>
      <c r="B212" s="274">
        <v>2013</v>
      </c>
      <c r="C212" s="275" t="s">
        <v>362</v>
      </c>
      <c r="D212" s="275" t="s">
        <v>1489</v>
      </c>
      <c r="E212" s="293" t="s">
        <v>386</v>
      </c>
      <c r="F212" s="293">
        <v>41322</v>
      </c>
      <c r="G212" s="275" t="s">
        <v>1490</v>
      </c>
      <c r="H212" s="273">
        <v>5</v>
      </c>
      <c r="I212" s="275" t="s">
        <v>376</v>
      </c>
      <c r="P212" s="272"/>
    </row>
    <row r="213" spans="1:16" s="271" customFormat="1" ht="10.5" customHeight="1" outlineLevel="2">
      <c r="A213" s="273">
        <v>6</v>
      </c>
      <c r="B213" s="273">
        <v>2013</v>
      </c>
      <c r="C213" s="293" t="s">
        <v>362</v>
      </c>
      <c r="D213" s="275" t="s">
        <v>1489</v>
      </c>
      <c r="E213" s="275" t="s">
        <v>325</v>
      </c>
      <c r="F213" s="293">
        <v>41434</v>
      </c>
      <c r="G213" s="275" t="s">
        <v>1490</v>
      </c>
      <c r="H213" s="273">
        <v>10</v>
      </c>
      <c r="I213" s="275" t="s">
        <v>0</v>
      </c>
      <c r="P213" s="272"/>
    </row>
    <row r="214" spans="1:16" s="271" customFormat="1" ht="10.5" customHeight="1" outlineLevel="2">
      <c r="A214" s="265">
        <v>2</v>
      </c>
      <c r="B214" s="265">
        <v>2014</v>
      </c>
      <c r="C214" s="371" t="s">
        <v>362</v>
      </c>
      <c r="D214" s="267" t="s">
        <v>1489</v>
      </c>
      <c r="E214" s="267" t="s">
        <v>386</v>
      </c>
      <c r="F214" s="371">
        <v>41686</v>
      </c>
      <c r="G214" s="267" t="s">
        <v>1490</v>
      </c>
      <c r="H214" s="265">
        <v>5</v>
      </c>
      <c r="I214" s="267" t="s">
        <v>387</v>
      </c>
      <c r="P214" s="272"/>
    </row>
    <row r="215" spans="1:16" s="271" customFormat="1" ht="10.5" customHeight="1" outlineLevel="2">
      <c r="A215" s="265">
        <v>3</v>
      </c>
      <c r="B215" s="266">
        <v>2014</v>
      </c>
      <c r="C215" s="267" t="s">
        <v>362</v>
      </c>
      <c r="D215" s="268" t="s">
        <v>1489</v>
      </c>
      <c r="E215" s="371" t="s">
        <v>422</v>
      </c>
      <c r="F215" s="371">
        <v>41700</v>
      </c>
      <c r="G215" s="267" t="s">
        <v>1490</v>
      </c>
      <c r="H215" s="265">
        <v>7</v>
      </c>
      <c r="I215" s="326" t="s">
        <v>498</v>
      </c>
      <c r="P215" s="272"/>
    </row>
    <row r="216" spans="1:16" s="271" customFormat="1" ht="10.5" customHeight="1" outlineLevel="1">
      <c r="A216" s="265"/>
      <c r="B216" s="266"/>
      <c r="C216" s="267"/>
      <c r="D216" s="268" t="s">
        <v>1491</v>
      </c>
      <c r="E216" s="371"/>
      <c r="F216" s="371"/>
      <c r="G216" s="267"/>
      <c r="H216" s="265">
        <f>SUBTOTAL(9,H211:H215)</f>
        <v>30</v>
      </c>
      <c r="I216" s="326"/>
      <c r="P216" s="272"/>
    </row>
    <row r="217" spans="1:16" s="271" customFormat="1" ht="10.5" customHeight="1" outlineLevel="2">
      <c r="A217" s="273">
        <v>3</v>
      </c>
      <c r="B217" s="273">
        <v>2013</v>
      </c>
      <c r="C217" s="275" t="s">
        <v>363</v>
      </c>
      <c r="D217" s="293" t="s">
        <v>568</v>
      </c>
      <c r="E217" s="275" t="s">
        <v>422</v>
      </c>
      <c r="F217" s="293">
        <v>41336</v>
      </c>
      <c r="G217" s="275" t="s">
        <v>1673</v>
      </c>
      <c r="H217" s="273">
        <v>7</v>
      </c>
      <c r="I217" s="275" t="s">
        <v>507</v>
      </c>
      <c r="P217" s="272"/>
    </row>
    <row r="218" spans="1:16" s="271" customFormat="1" ht="10.5" customHeight="1" outlineLevel="2">
      <c r="A218" s="273">
        <v>3</v>
      </c>
      <c r="B218" s="273">
        <v>2013</v>
      </c>
      <c r="C218" s="275" t="s">
        <v>363</v>
      </c>
      <c r="D218" s="293" t="s">
        <v>568</v>
      </c>
      <c r="E218" s="275" t="s">
        <v>422</v>
      </c>
      <c r="F218" s="293">
        <v>41336</v>
      </c>
      <c r="G218" s="275" t="s">
        <v>1674</v>
      </c>
      <c r="H218" s="273">
        <v>7</v>
      </c>
      <c r="I218" s="275" t="s">
        <v>165</v>
      </c>
      <c r="P218" s="272"/>
    </row>
    <row r="219" spans="1:16" s="271" customFormat="1" ht="10.5" customHeight="1" outlineLevel="2">
      <c r="A219" s="498">
        <v>10</v>
      </c>
      <c r="B219" s="274">
        <v>2013</v>
      </c>
      <c r="C219" s="275" t="s">
        <v>363</v>
      </c>
      <c r="D219" s="275" t="s">
        <v>568</v>
      </c>
      <c r="E219" s="293" t="s">
        <v>416</v>
      </c>
      <c r="F219" s="293">
        <v>41560</v>
      </c>
      <c r="G219" s="275" t="s">
        <v>1789</v>
      </c>
      <c r="H219" s="273">
        <v>3</v>
      </c>
      <c r="I219" s="275" t="s">
        <v>480</v>
      </c>
      <c r="P219" s="272"/>
    </row>
    <row r="220" spans="1:16" s="271" customFormat="1" ht="10.5" customHeight="1" outlineLevel="2">
      <c r="A220" s="265">
        <v>3</v>
      </c>
      <c r="B220" s="266">
        <v>2014</v>
      </c>
      <c r="C220" s="267" t="s">
        <v>363</v>
      </c>
      <c r="D220" s="268" t="s">
        <v>568</v>
      </c>
      <c r="E220" s="371" t="s">
        <v>422</v>
      </c>
      <c r="F220" s="371">
        <v>41700</v>
      </c>
      <c r="G220" s="267" t="s">
        <v>1495</v>
      </c>
      <c r="H220" s="265">
        <v>7</v>
      </c>
      <c r="I220" s="326" t="s">
        <v>1027</v>
      </c>
      <c r="P220" s="272"/>
    </row>
    <row r="221" spans="1:16" s="271" customFormat="1" ht="10.5" customHeight="1" outlineLevel="2">
      <c r="A221" s="265">
        <v>3</v>
      </c>
      <c r="B221" s="266">
        <v>2014</v>
      </c>
      <c r="C221" s="267" t="s">
        <v>363</v>
      </c>
      <c r="D221" s="268" t="s">
        <v>568</v>
      </c>
      <c r="E221" s="371" t="s">
        <v>422</v>
      </c>
      <c r="F221" s="371">
        <v>41700</v>
      </c>
      <c r="G221" s="267" t="s">
        <v>2104</v>
      </c>
      <c r="H221" s="265">
        <v>7</v>
      </c>
      <c r="I221" s="326" t="s">
        <v>87</v>
      </c>
      <c r="P221" s="272"/>
    </row>
    <row r="222" spans="1:16" s="271" customFormat="1" ht="10.5" customHeight="1" outlineLevel="2">
      <c r="A222" s="265">
        <v>6</v>
      </c>
      <c r="B222" s="266">
        <v>2014</v>
      </c>
      <c r="C222" s="267" t="s">
        <v>363</v>
      </c>
      <c r="D222" s="267" t="s">
        <v>568</v>
      </c>
      <c r="E222" s="371" t="s">
        <v>325</v>
      </c>
      <c r="F222" s="371">
        <v>41797</v>
      </c>
      <c r="G222" s="267" t="s">
        <v>2217</v>
      </c>
      <c r="H222" s="496">
        <v>7</v>
      </c>
      <c r="I222" s="497" t="s">
        <v>273</v>
      </c>
      <c r="P222" s="272"/>
    </row>
    <row r="223" spans="1:16" s="271" customFormat="1" ht="10.5" customHeight="1" outlineLevel="2">
      <c r="A223" s="265">
        <v>6</v>
      </c>
      <c r="B223" s="266">
        <v>2014</v>
      </c>
      <c r="C223" s="267" t="s">
        <v>363</v>
      </c>
      <c r="D223" s="267" t="s">
        <v>568</v>
      </c>
      <c r="E223" s="371" t="s">
        <v>325</v>
      </c>
      <c r="F223" s="371">
        <v>41797</v>
      </c>
      <c r="G223" s="267" t="s">
        <v>2218</v>
      </c>
      <c r="H223" s="496">
        <v>10</v>
      </c>
      <c r="I223" s="497" t="s">
        <v>1367</v>
      </c>
      <c r="P223" s="272"/>
    </row>
    <row r="224" spans="1:16" s="271" customFormat="1" ht="10.5" customHeight="1" outlineLevel="2">
      <c r="A224" s="265">
        <v>6</v>
      </c>
      <c r="B224" s="266">
        <v>2014</v>
      </c>
      <c r="C224" s="267" t="s">
        <v>363</v>
      </c>
      <c r="D224" s="267" t="s">
        <v>568</v>
      </c>
      <c r="E224" s="371" t="s">
        <v>325</v>
      </c>
      <c r="F224" s="371">
        <v>41797</v>
      </c>
      <c r="G224" s="267" t="s">
        <v>2219</v>
      </c>
      <c r="H224" s="496">
        <v>3</v>
      </c>
      <c r="I224" s="497" t="s">
        <v>237</v>
      </c>
      <c r="P224" s="272"/>
    </row>
    <row r="225" spans="1:16" s="271" customFormat="1" ht="10.5" customHeight="1" outlineLevel="2">
      <c r="A225" s="265">
        <v>6</v>
      </c>
      <c r="B225" s="266">
        <v>2014</v>
      </c>
      <c r="C225" s="267" t="s">
        <v>363</v>
      </c>
      <c r="D225" s="267" t="s">
        <v>568</v>
      </c>
      <c r="E225" s="371" t="s">
        <v>325</v>
      </c>
      <c r="F225" s="371">
        <v>41797</v>
      </c>
      <c r="G225" s="267" t="s">
        <v>2220</v>
      </c>
      <c r="H225" s="496">
        <v>10</v>
      </c>
      <c r="I225" s="497" t="s">
        <v>236</v>
      </c>
      <c r="P225" s="272"/>
    </row>
    <row r="226" spans="1:16" s="271" customFormat="1" ht="10.5" customHeight="1" outlineLevel="2">
      <c r="A226" s="265">
        <v>6</v>
      </c>
      <c r="B226" s="266">
        <v>2014</v>
      </c>
      <c r="C226" s="267" t="s">
        <v>363</v>
      </c>
      <c r="D226" s="267" t="s">
        <v>568</v>
      </c>
      <c r="E226" s="371" t="s">
        <v>2210</v>
      </c>
      <c r="F226" s="371">
        <v>41804</v>
      </c>
      <c r="G226" s="267" t="s">
        <v>2217</v>
      </c>
      <c r="H226" s="496">
        <v>15</v>
      </c>
      <c r="I226" s="497" t="s">
        <v>2221</v>
      </c>
      <c r="P226" s="272"/>
    </row>
    <row r="227" spans="1:16" s="326" customFormat="1" ht="10.5" customHeight="1" outlineLevel="2">
      <c r="A227" s="265">
        <v>6</v>
      </c>
      <c r="B227" s="266">
        <v>2014</v>
      </c>
      <c r="C227" s="267" t="s">
        <v>363</v>
      </c>
      <c r="D227" s="267" t="s">
        <v>568</v>
      </c>
      <c r="E227" s="371" t="s">
        <v>2210</v>
      </c>
      <c r="F227" s="371">
        <v>41804</v>
      </c>
      <c r="G227" s="267" t="s">
        <v>2218</v>
      </c>
      <c r="H227" s="496">
        <v>15</v>
      </c>
      <c r="I227" s="497" t="s">
        <v>2224</v>
      </c>
      <c r="P227" s="265"/>
    </row>
    <row r="228" spans="1:16" s="333" customFormat="1" ht="10.5" customHeight="1" outlineLevel="2">
      <c r="A228" s="265">
        <v>9</v>
      </c>
      <c r="B228" s="266">
        <v>2014</v>
      </c>
      <c r="C228" s="267" t="s">
        <v>363</v>
      </c>
      <c r="D228" s="267" t="s">
        <v>568</v>
      </c>
      <c r="E228" s="371" t="s">
        <v>397</v>
      </c>
      <c r="F228" s="371">
        <v>41896</v>
      </c>
      <c r="G228" s="267" t="s">
        <v>2349</v>
      </c>
      <c r="H228" s="496">
        <v>5</v>
      </c>
      <c r="I228" s="497" t="s">
        <v>459</v>
      </c>
      <c r="J228" s="313"/>
      <c r="K228" s="271"/>
      <c r="P228" s="342"/>
    </row>
    <row r="229" spans="1:16" s="271" customFormat="1" ht="10.5" customHeight="1" outlineLevel="2">
      <c r="A229" s="265">
        <v>6</v>
      </c>
      <c r="B229" s="266">
        <v>2014</v>
      </c>
      <c r="C229" s="267" t="s">
        <v>363</v>
      </c>
      <c r="D229" s="267" t="s">
        <v>568</v>
      </c>
      <c r="E229" s="371" t="s">
        <v>2210</v>
      </c>
      <c r="F229" s="371" t="s">
        <v>2222</v>
      </c>
      <c r="G229" s="267" t="s">
        <v>2220</v>
      </c>
      <c r="H229" s="496">
        <v>5</v>
      </c>
      <c r="I229" s="497" t="s">
        <v>2223</v>
      </c>
      <c r="P229" s="272"/>
    </row>
    <row r="230" spans="1:16" s="271" customFormat="1" ht="10.5" customHeight="1" outlineLevel="1">
      <c r="A230" s="265"/>
      <c r="B230" s="266"/>
      <c r="C230" s="267"/>
      <c r="D230" s="267" t="s">
        <v>569</v>
      </c>
      <c r="E230" s="371"/>
      <c r="F230" s="371"/>
      <c r="G230" s="267"/>
      <c r="H230" s="496">
        <f>SUBTOTAL(9,H217:H229)</f>
        <v>101</v>
      </c>
      <c r="I230" s="497"/>
      <c r="P230" s="272"/>
    </row>
    <row r="231" spans="1:16" s="248" customFormat="1" ht="10.5" customHeight="1" outlineLevel="2">
      <c r="A231" s="234">
        <v>3</v>
      </c>
      <c r="B231" s="234">
        <v>2013</v>
      </c>
      <c r="C231" s="249" t="s">
        <v>391</v>
      </c>
      <c r="D231" s="250" t="s">
        <v>1741</v>
      </c>
      <c r="E231" s="249" t="s">
        <v>389</v>
      </c>
      <c r="F231" s="250">
        <v>41349</v>
      </c>
      <c r="G231" s="249" t="s">
        <v>1745</v>
      </c>
      <c r="H231" s="234">
        <v>5</v>
      </c>
      <c r="I231" s="249" t="s">
        <v>392</v>
      </c>
      <c r="J231" s="248" t="s">
        <v>2482</v>
      </c>
      <c r="P231" s="586"/>
    </row>
    <row r="232" spans="1:16" s="248" customFormat="1" ht="10.5" customHeight="1" outlineLevel="2">
      <c r="A232" s="573">
        <v>6</v>
      </c>
      <c r="B232" s="234">
        <v>2013</v>
      </c>
      <c r="C232" s="249" t="s">
        <v>391</v>
      </c>
      <c r="D232" s="250" t="s">
        <v>1741</v>
      </c>
      <c r="E232" s="249" t="s">
        <v>399</v>
      </c>
      <c r="F232" s="250">
        <v>41455</v>
      </c>
      <c r="G232" s="249" t="s">
        <v>1790</v>
      </c>
      <c r="H232" s="234">
        <v>5</v>
      </c>
      <c r="I232" s="249" t="s">
        <v>392</v>
      </c>
      <c r="P232" s="586"/>
    </row>
    <row r="233" spans="1:16" s="248" customFormat="1" ht="10.5" customHeight="1" outlineLevel="2">
      <c r="A233" s="573">
        <v>10</v>
      </c>
      <c r="B233" s="304">
        <v>2013</v>
      </c>
      <c r="C233" s="249" t="s">
        <v>391</v>
      </c>
      <c r="D233" s="249" t="s">
        <v>1741</v>
      </c>
      <c r="E233" s="250" t="s">
        <v>416</v>
      </c>
      <c r="F233" s="250">
        <v>41560</v>
      </c>
      <c r="G233" s="249" t="s">
        <v>1791</v>
      </c>
      <c r="H233" s="234">
        <v>10</v>
      </c>
      <c r="I233" s="249" t="s">
        <v>444</v>
      </c>
      <c r="P233" s="586"/>
    </row>
    <row r="234" spans="1:16" s="248" customFormat="1" ht="10.5" customHeight="1" outlineLevel="2">
      <c r="A234" s="573">
        <v>10</v>
      </c>
      <c r="B234" s="304">
        <v>2013</v>
      </c>
      <c r="C234" s="249" t="s">
        <v>391</v>
      </c>
      <c r="D234" s="249" t="s">
        <v>1741</v>
      </c>
      <c r="E234" s="250" t="s">
        <v>395</v>
      </c>
      <c r="F234" s="250">
        <v>41574</v>
      </c>
      <c r="G234" s="249" t="s">
        <v>1791</v>
      </c>
      <c r="H234" s="234">
        <v>5</v>
      </c>
      <c r="I234" s="249" t="s">
        <v>461</v>
      </c>
      <c r="P234" s="586"/>
    </row>
    <row r="235" spans="1:16" s="248" customFormat="1" ht="10.5" customHeight="1" outlineLevel="2">
      <c r="A235" s="329">
        <v>3</v>
      </c>
      <c r="B235" s="329">
        <v>2014</v>
      </c>
      <c r="C235" s="575" t="s">
        <v>391</v>
      </c>
      <c r="D235" s="576" t="s">
        <v>1741</v>
      </c>
      <c r="E235" s="575" t="s">
        <v>389</v>
      </c>
      <c r="F235" s="576">
        <v>41713</v>
      </c>
      <c r="G235" s="575" t="s">
        <v>2150</v>
      </c>
      <c r="H235" s="329">
        <v>5</v>
      </c>
      <c r="I235" s="575" t="s">
        <v>392</v>
      </c>
      <c r="P235" s="586"/>
    </row>
    <row r="236" spans="1:16" s="248" customFormat="1" ht="10.5" customHeight="1" outlineLevel="2">
      <c r="A236" s="329">
        <v>3</v>
      </c>
      <c r="B236" s="329">
        <v>2014</v>
      </c>
      <c r="C236" s="575" t="s">
        <v>391</v>
      </c>
      <c r="D236" s="576" t="s">
        <v>1741</v>
      </c>
      <c r="E236" s="575" t="s">
        <v>399</v>
      </c>
      <c r="F236" s="576">
        <v>41728</v>
      </c>
      <c r="G236" s="575" t="s">
        <v>2150</v>
      </c>
      <c r="H236" s="329">
        <v>5</v>
      </c>
      <c r="I236" s="575" t="s">
        <v>392</v>
      </c>
      <c r="P236" s="586"/>
    </row>
    <row r="237" spans="1:16" s="248" customFormat="1" ht="10.5" customHeight="1" outlineLevel="1">
      <c r="A237" s="329"/>
      <c r="B237" s="329"/>
      <c r="C237" s="575"/>
      <c r="D237" s="576" t="s">
        <v>1742</v>
      </c>
      <c r="E237" s="575"/>
      <c r="F237" s="576"/>
      <c r="G237" s="575"/>
      <c r="H237" s="329">
        <f>SUBTOTAL(9,H231:H236)</f>
        <v>35</v>
      </c>
      <c r="I237" s="575"/>
      <c r="P237" s="586"/>
    </row>
    <row r="238" spans="1:16" s="271" customFormat="1" ht="10.5" customHeight="1" outlineLevel="2">
      <c r="A238" s="265">
        <v>6</v>
      </c>
      <c r="B238" s="266">
        <v>2014</v>
      </c>
      <c r="C238" s="267" t="s">
        <v>391</v>
      </c>
      <c r="D238" s="267" t="s">
        <v>2225</v>
      </c>
      <c r="E238" s="371" t="s">
        <v>325</v>
      </c>
      <c r="F238" s="371">
        <v>41797</v>
      </c>
      <c r="G238" s="267" t="s">
        <v>2226</v>
      </c>
      <c r="H238" s="496">
        <v>3</v>
      </c>
      <c r="I238" s="497" t="s">
        <v>331</v>
      </c>
      <c r="P238" s="272"/>
    </row>
    <row r="239" spans="1:16" s="271" customFormat="1" ht="10.5" customHeight="1" outlineLevel="1">
      <c r="A239" s="265"/>
      <c r="B239" s="266"/>
      <c r="C239" s="267"/>
      <c r="D239" s="267" t="s">
        <v>2227</v>
      </c>
      <c r="E239" s="371"/>
      <c r="F239" s="371"/>
      <c r="G239" s="267"/>
      <c r="H239" s="496">
        <f>SUBTOTAL(9,H238:H238)</f>
        <v>3</v>
      </c>
      <c r="I239" s="497"/>
      <c r="P239" s="272"/>
    </row>
    <row r="240" spans="1:16" s="271" customFormat="1" ht="10.5" customHeight="1" outlineLevel="2">
      <c r="A240" s="273">
        <v>3</v>
      </c>
      <c r="B240" s="273">
        <v>2013</v>
      </c>
      <c r="C240" s="275" t="s">
        <v>363</v>
      </c>
      <c r="D240" s="293" t="s">
        <v>224</v>
      </c>
      <c r="E240" s="275" t="s">
        <v>389</v>
      </c>
      <c r="F240" s="293">
        <v>41349</v>
      </c>
      <c r="G240" s="275" t="s">
        <v>1746</v>
      </c>
      <c r="H240" s="273">
        <v>5</v>
      </c>
      <c r="I240" s="275" t="s">
        <v>364</v>
      </c>
      <c r="P240" s="272"/>
    </row>
    <row r="241" spans="1:16" s="271" customFormat="1" ht="10.5" customHeight="1" outlineLevel="2">
      <c r="A241" s="273">
        <v>6</v>
      </c>
      <c r="B241" s="273">
        <v>2013</v>
      </c>
      <c r="C241" s="293" t="s">
        <v>363</v>
      </c>
      <c r="D241" s="275" t="s">
        <v>224</v>
      </c>
      <c r="E241" s="275" t="s">
        <v>325</v>
      </c>
      <c r="F241" s="293">
        <v>41434</v>
      </c>
      <c r="G241" s="275" t="s">
        <v>1792</v>
      </c>
      <c r="H241" s="273">
        <v>3</v>
      </c>
      <c r="I241" s="275" t="s">
        <v>281</v>
      </c>
      <c r="P241" s="272"/>
    </row>
    <row r="242" spans="1:16" s="271" customFormat="1" ht="10.5" customHeight="1" outlineLevel="2">
      <c r="A242" s="308">
        <v>6</v>
      </c>
      <c r="B242" s="273">
        <v>2013</v>
      </c>
      <c r="C242" s="293" t="s">
        <v>363</v>
      </c>
      <c r="D242" s="275" t="s">
        <v>224</v>
      </c>
      <c r="E242" s="275" t="s">
        <v>325</v>
      </c>
      <c r="F242" s="293">
        <v>41434</v>
      </c>
      <c r="G242" s="275" t="s">
        <v>1793</v>
      </c>
      <c r="H242" s="273">
        <v>3</v>
      </c>
      <c r="I242" s="275" t="s">
        <v>1370</v>
      </c>
      <c r="P242" s="272"/>
    </row>
    <row r="243" spans="1:16" s="271" customFormat="1" ht="10.5" customHeight="1" outlineLevel="2">
      <c r="A243" s="273">
        <v>10</v>
      </c>
      <c r="B243" s="273">
        <v>2013</v>
      </c>
      <c r="C243" s="293" t="s">
        <v>363</v>
      </c>
      <c r="D243" s="275" t="s">
        <v>224</v>
      </c>
      <c r="E243" s="275" t="s">
        <v>395</v>
      </c>
      <c r="F243" s="293">
        <v>41574</v>
      </c>
      <c r="G243" s="275" t="s">
        <v>1792</v>
      </c>
      <c r="H243" s="273">
        <v>5</v>
      </c>
      <c r="I243" s="275" t="s">
        <v>396</v>
      </c>
      <c r="P243" s="272"/>
    </row>
    <row r="244" spans="1:16" s="271" customFormat="1" ht="10.5" customHeight="1" outlineLevel="2">
      <c r="A244" s="265">
        <v>2</v>
      </c>
      <c r="B244" s="265">
        <v>2014</v>
      </c>
      <c r="C244" s="371" t="s">
        <v>363</v>
      </c>
      <c r="D244" s="267" t="s">
        <v>224</v>
      </c>
      <c r="E244" s="267" t="s">
        <v>386</v>
      </c>
      <c r="F244" s="371">
        <v>41686</v>
      </c>
      <c r="G244" s="267" t="s">
        <v>2077</v>
      </c>
      <c r="H244" s="265">
        <v>10</v>
      </c>
      <c r="I244" s="267" t="s">
        <v>379</v>
      </c>
      <c r="P244" s="272"/>
    </row>
    <row r="245" spans="1:16" s="271" customFormat="1" ht="10.5" customHeight="1" outlineLevel="2">
      <c r="A245" s="265">
        <v>6</v>
      </c>
      <c r="B245" s="266">
        <v>2014</v>
      </c>
      <c r="C245" s="267" t="s">
        <v>363</v>
      </c>
      <c r="D245" s="267" t="s">
        <v>224</v>
      </c>
      <c r="E245" s="371" t="s">
        <v>325</v>
      </c>
      <c r="F245" s="371">
        <v>41797</v>
      </c>
      <c r="G245" s="267" t="s">
        <v>2228</v>
      </c>
      <c r="H245" s="496">
        <v>3</v>
      </c>
      <c r="I245" s="497" t="s">
        <v>249</v>
      </c>
      <c r="P245" s="272"/>
    </row>
    <row r="246" spans="1:16" s="271" customFormat="1" ht="10.5" customHeight="1" outlineLevel="2">
      <c r="A246" s="265">
        <v>6</v>
      </c>
      <c r="B246" s="266">
        <v>2014</v>
      </c>
      <c r="C246" s="267" t="s">
        <v>363</v>
      </c>
      <c r="D246" s="267" t="s">
        <v>224</v>
      </c>
      <c r="E246" s="371" t="s">
        <v>325</v>
      </c>
      <c r="F246" s="371">
        <v>41797</v>
      </c>
      <c r="G246" s="267" t="s">
        <v>2229</v>
      </c>
      <c r="H246" s="496">
        <v>10</v>
      </c>
      <c r="I246" s="497" t="s">
        <v>241</v>
      </c>
      <c r="P246" s="272"/>
    </row>
    <row r="247" spans="1:16" s="271" customFormat="1" ht="10.5" customHeight="1" outlineLevel="2">
      <c r="A247" s="265">
        <v>6</v>
      </c>
      <c r="B247" s="266">
        <v>2014</v>
      </c>
      <c r="C247" s="267" t="s">
        <v>363</v>
      </c>
      <c r="D247" s="267" t="s">
        <v>224</v>
      </c>
      <c r="E247" s="371" t="s">
        <v>325</v>
      </c>
      <c r="F247" s="371">
        <v>41797</v>
      </c>
      <c r="G247" s="267" t="s">
        <v>2230</v>
      </c>
      <c r="H247" s="496">
        <v>10</v>
      </c>
      <c r="I247" s="497" t="s">
        <v>276</v>
      </c>
      <c r="P247" s="272"/>
    </row>
    <row r="248" spans="1:16" s="497" customFormat="1" ht="10.5" customHeight="1" outlineLevel="2">
      <c r="A248" s="265">
        <v>6</v>
      </c>
      <c r="B248" s="266">
        <v>2014</v>
      </c>
      <c r="C248" s="267" t="s">
        <v>363</v>
      </c>
      <c r="D248" s="267" t="s">
        <v>224</v>
      </c>
      <c r="E248" s="371" t="s">
        <v>2210</v>
      </c>
      <c r="F248" s="371">
        <v>41804</v>
      </c>
      <c r="G248" s="267" t="s">
        <v>2230</v>
      </c>
      <c r="H248" s="496">
        <v>5</v>
      </c>
      <c r="I248" s="497" t="s">
        <v>2231</v>
      </c>
      <c r="P248" s="496"/>
    </row>
    <row r="249" spans="1:16" s="271" customFormat="1" ht="10.5" customHeight="1" outlineLevel="2">
      <c r="A249" s="265">
        <v>6</v>
      </c>
      <c r="B249" s="266">
        <v>2014</v>
      </c>
      <c r="C249" s="267" t="s">
        <v>363</v>
      </c>
      <c r="D249" s="267" t="s">
        <v>224</v>
      </c>
      <c r="E249" s="371" t="s">
        <v>2210</v>
      </c>
      <c r="F249" s="371">
        <v>41804</v>
      </c>
      <c r="G249" s="267" t="s">
        <v>2229</v>
      </c>
      <c r="H249" s="496">
        <v>10</v>
      </c>
      <c r="I249" s="497" t="s">
        <v>2232</v>
      </c>
      <c r="P249" s="272"/>
    </row>
    <row r="250" spans="1:16" s="271" customFormat="1" ht="10.5" customHeight="1" outlineLevel="2">
      <c r="A250" s="265">
        <v>10</v>
      </c>
      <c r="B250" s="265">
        <v>2014</v>
      </c>
      <c r="C250" s="267" t="s">
        <v>363</v>
      </c>
      <c r="D250" s="371" t="s">
        <v>224</v>
      </c>
      <c r="E250" s="267" t="s">
        <v>416</v>
      </c>
      <c r="F250" s="501">
        <v>41924</v>
      </c>
      <c r="G250" s="267" t="s">
        <v>2364</v>
      </c>
      <c r="H250" s="265">
        <v>10</v>
      </c>
      <c r="I250" s="326" t="s">
        <v>443</v>
      </c>
      <c r="P250" s="272"/>
    </row>
    <row r="251" spans="1:16" s="271" customFormat="1" ht="10.5" customHeight="1" outlineLevel="2">
      <c r="A251" s="265">
        <v>10</v>
      </c>
      <c r="B251" s="265">
        <v>2014</v>
      </c>
      <c r="C251" s="267" t="s">
        <v>363</v>
      </c>
      <c r="D251" s="371" t="s">
        <v>224</v>
      </c>
      <c r="E251" s="267" t="s">
        <v>395</v>
      </c>
      <c r="F251" s="501">
        <v>41938</v>
      </c>
      <c r="G251" s="267" t="s">
        <v>2455</v>
      </c>
      <c r="H251" s="265">
        <v>5</v>
      </c>
      <c r="I251" s="326" t="s">
        <v>364</v>
      </c>
      <c r="P251" s="272"/>
    </row>
    <row r="252" spans="1:16" s="271" customFormat="1" ht="10.5" customHeight="1" outlineLevel="1">
      <c r="A252" s="265"/>
      <c r="B252" s="265"/>
      <c r="C252" s="267"/>
      <c r="D252" s="371" t="s">
        <v>225</v>
      </c>
      <c r="E252" s="267"/>
      <c r="F252" s="501"/>
      <c r="G252" s="267"/>
      <c r="H252" s="265">
        <f>SUBTOTAL(9,H240:H251)</f>
        <v>79</v>
      </c>
      <c r="I252" s="326"/>
      <c r="P252" s="272"/>
    </row>
    <row r="253" spans="1:16" s="271" customFormat="1" ht="10.5" customHeight="1" outlineLevel="2">
      <c r="A253" s="265">
        <v>5</v>
      </c>
      <c r="B253" s="266">
        <v>2014</v>
      </c>
      <c r="C253" s="267" t="s">
        <v>362</v>
      </c>
      <c r="D253" s="267" t="s">
        <v>434</v>
      </c>
      <c r="E253" s="371" t="s">
        <v>390</v>
      </c>
      <c r="F253" s="371">
        <v>41790</v>
      </c>
      <c r="G253" s="267" t="s">
        <v>2234</v>
      </c>
      <c r="H253" s="496">
        <v>5</v>
      </c>
      <c r="I253" s="497" t="s">
        <v>376</v>
      </c>
      <c r="P253" s="272"/>
    </row>
    <row r="254" spans="1:16" s="271" customFormat="1" ht="10.5" customHeight="1" outlineLevel="2">
      <c r="A254" s="265">
        <v>6</v>
      </c>
      <c r="B254" s="266">
        <v>2014</v>
      </c>
      <c r="C254" s="267" t="s">
        <v>362</v>
      </c>
      <c r="D254" s="267" t="s">
        <v>434</v>
      </c>
      <c r="E254" s="371" t="s">
        <v>325</v>
      </c>
      <c r="F254" s="371">
        <v>41797</v>
      </c>
      <c r="G254" s="267" t="s">
        <v>2233</v>
      </c>
      <c r="H254" s="496">
        <v>10</v>
      </c>
      <c r="I254" s="497" t="s">
        <v>268</v>
      </c>
      <c r="P254" s="272"/>
    </row>
    <row r="255" spans="1:16" s="271" customFormat="1" ht="10.5" customHeight="1" outlineLevel="2">
      <c r="A255" s="265">
        <v>6</v>
      </c>
      <c r="B255" s="266">
        <v>2014</v>
      </c>
      <c r="C255" s="267" t="s">
        <v>362</v>
      </c>
      <c r="D255" s="267" t="s">
        <v>434</v>
      </c>
      <c r="E255" s="371" t="s">
        <v>325</v>
      </c>
      <c r="F255" s="371">
        <v>41797</v>
      </c>
      <c r="G255" s="267" t="s">
        <v>2234</v>
      </c>
      <c r="H255" s="496">
        <v>10</v>
      </c>
      <c r="I255" s="497" t="s">
        <v>255</v>
      </c>
      <c r="P255" s="272"/>
    </row>
    <row r="256" spans="1:16" s="271" customFormat="1" ht="10.5" customHeight="1" outlineLevel="2">
      <c r="A256" s="265">
        <v>6</v>
      </c>
      <c r="B256" s="266">
        <v>2014</v>
      </c>
      <c r="C256" s="267" t="s">
        <v>362</v>
      </c>
      <c r="D256" s="267" t="s">
        <v>434</v>
      </c>
      <c r="E256" s="371" t="s">
        <v>2210</v>
      </c>
      <c r="F256" s="371">
        <v>41804</v>
      </c>
      <c r="G256" s="267" t="s">
        <v>2234</v>
      </c>
      <c r="H256" s="496">
        <v>15</v>
      </c>
      <c r="I256" s="497" t="s">
        <v>2235</v>
      </c>
      <c r="P256" s="272"/>
    </row>
    <row r="257" spans="1:16" s="271" customFormat="1" ht="10.5" customHeight="1" outlineLevel="1">
      <c r="A257" s="265"/>
      <c r="B257" s="266"/>
      <c r="C257" s="267"/>
      <c r="D257" s="267" t="s">
        <v>435</v>
      </c>
      <c r="E257" s="371"/>
      <c r="F257" s="371"/>
      <c r="G257" s="267"/>
      <c r="H257" s="496">
        <f>SUBTOTAL(9,H253:H256)</f>
        <v>40</v>
      </c>
      <c r="I257" s="497"/>
      <c r="P257" s="272"/>
    </row>
    <row r="258" spans="1:16" s="271" customFormat="1" ht="10.5" customHeight="1" outlineLevel="2">
      <c r="A258" s="265">
        <v>11</v>
      </c>
      <c r="B258" s="266">
        <v>2014</v>
      </c>
      <c r="C258" s="267" t="s">
        <v>362</v>
      </c>
      <c r="D258" s="267" t="s">
        <v>1270</v>
      </c>
      <c r="E258" s="371" t="s">
        <v>222</v>
      </c>
      <c r="F258" s="371">
        <v>41951</v>
      </c>
      <c r="G258" s="267" t="s">
        <v>2464</v>
      </c>
      <c r="H258" s="496">
        <v>5</v>
      </c>
      <c r="I258" s="497" t="s">
        <v>462</v>
      </c>
      <c r="P258" s="272"/>
    </row>
    <row r="259" spans="1:16" s="271" customFormat="1" ht="10.5" customHeight="1" outlineLevel="1">
      <c r="A259" s="265"/>
      <c r="B259" s="266"/>
      <c r="C259" s="267"/>
      <c r="D259" s="267" t="s">
        <v>1272</v>
      </c>
      <c r="E259" s="371"/>
      <c r="F259" s="371"/>
      <c r="G259" s="267"/>
      <c r="H259" s="496">
        <f>SUBTOTAL(9,H258:H258)</f>
        <v>5</v>
      </c>
      <c r="I259" s="497"/>
      <c r="P259" s="272"/>
    </row>
    <row r="260" spans="1:16" s="271" customFormat="1" ht="10.5" customHeight="1" outlineLevel="2">
      <c r="A260" s="498">
        <v>2</v>
      </c>
      <c r="B260" s="274">
        <v>2013</v>
      </c>
      <c r="C260" s="275" t="s">
        <v>428</v>
      </c>
      <c r="D260" s="275" t="s">
        <v>1625</v>
      </c>
      <c r="E260" s="293" t="s">
        <v>298</v>
      </c>
      <c r="F260" s="293">
        <v>41322</v>
      </c>
      <c r="G260" s="275" t="s">
        <v>1626</v>
      </c>
      <c r="H260" s="273">
        <v>10</v>
      </c>
      <c r="I260" s="275" t="s">
        <v>379</v>
      </c>
      <c r="P260" s="272"/>
    </row>
    <row r="261" spans="1:16" s="271" customFormat="1" ht="10.5" customHeight="1" outlineLevel="2">
      <c r="A261" s="273">
        <v>6</v>
      </c>
      <c r="B261" s="273">
        <v>2013</v>
      </c>
      <c r="C261" s="293" t="s">
        <v>428</v>
      </c>
      <c r="D261" s="275" t="s">
        <v>1625</v>
      </c>
      <c r="E261" s="275" t="s">
        <v>325</v>
      </c>
      <c r="F261" s="293">
        <v>41434</v>
      </c>
      <c r="G261" s="275" t="s">
        <v>1794</v>
      </c>
      <c r="H261" s="273">
        <v>3</v>
      </c>
      <c r="I261" s="275" t="s">
        <v>332</v>
      </c>
      <c r="P261" s="272"/>
    </row>
    <row r="262" spans="1:16" s="271" customFormat="1" ht="10.5" customHeight="1" outlineLevel="2">
      <c r="A262" s="273">
        <v>9</v>
      </c>
      <c r="B262" s="273">
        <v>2013</v>
      </c>
      <c r="C262" s="293" t="s">
        <v>428</v>
      </c>
      <c r="D262" s="275" t="s">
        <v>1625</v>
      </c>
      <c r="E262" s="275" t="s">
        <v>470</v>
      </c>
      <c r="F262" s="293">
        <v>41546</v>
      </c>
      <c r="G262" s="275" t="s">
        <v>2022</v>
      </c>
      <c r="H262" s="273">
        <v>5</v>
      </c>
      <c r="I262" s="275" t="s">
        <v>463</v>
      </c>
      <c r="P262" s="272"/>
    </row>
    <row r="263" spans="1:16" s="271" customFormat="1" ht="10.5" customHeight="1" outlineLevel="1">
      <c r="A263" s="273"/>
      <c r="B263" s="273"/>
      <c r="C263" s="293"/>
      <c r="D263" s="275" t="s">
        <v>1627</v>
      </c>
      <c r="E263" s="275"/>
      <c r="F263" s="293"/>
      <c r="G263" s="275"/>
      <c r="H263" s="273">
        <f>SUBTOTAL(9,H260:H262)</f>
        <v>18</v>
      </c>
      <c r="I263" s="275"/>
      <c r="P263" s="272"/>
    </row>
    <row r="264" spans="1:16" s="271" customFormat="1" ht="10.5" customHeight="1" outlineLevel="2">
      <c r="A264" s="508">
        <v>3</v>
      </c>
      <c r="B264" s="266">
        <v>2014</v>
      </c>
      <c r="C264" s="267" t="s">
        <v>391</v>
      </c>
      <c r="D264" s="267" t="s">
        <v>1959</v>
      </c>
      <c r="E264" s="371" t="s">
        <v>373</v>
      </c>
      <c r="F264" s="371">
        <v>41714</v>
      </c>
      <c r="G264" s="267" t="s">
        <v>2169</v>
      </c>
      <c r="H264" s="265">
        <v>5</v>
      </c>
      <c r="I264" s="267" t="s">
        <v>392</v>
      </c>
      <c r="P264" s="272"/>
    </row>
    <row r="265" spans="1:16" s="271" customFormat="1" ht="10.5" customHeight="1" outlineLevel="1">
      <c r="A265" s="508"/>
      <c r="B265" s="266"/>
      <c r="C265" s="267"/>
      <c r="D265" s="267" t="s">
        <v>1960</v>
      </c>
      <c r="E265" s="371"/>
      <c r="F265" s="371"/>
      <c r="G265" s="267"/>
      <c r="H265" s="265">
        <f>SUBTOTAL(9,H264:H264)</f>
        <v>5</v>
      </c>
      <c r="I265" s="267"/>
      <c r="P265" s="272"/>
    </row>
    <row r="266" spans="1:16" s="326" customFormat="1" ht="10.5" customHeight="1" outlineLevel="2">
      <c r="A266" s="265">
        <v>10</v>
      </c>
      <c r="B266" s="265">
        <v>2014</v>
      </c>
      <c r="C266" s="326" t="s">
        <v>391</v>
      </c>
      <c r="D266" s="371" t="s">
        <v>2365</v>
      </c>
      <c r="E266" s="267" t="s">
        <v>416</v>
      </c>
      <c r="F266" s="501">
        <v>41924</v>
      </c>
      <c r="G266" s="267" t="s">
        <v>2366</v>
      </c>
      <c r="H266" s="265">
        <v>7</v>
      </c>
      <c r="I266" s="326" t="s">
        <v>101</v>
      </c>
      <c r="P266" s="265"/>
    </row>
    <row r="267" spans="1:16" s="326" customFormat="1" ht="10.5" customHeight="1" outlineLevel="1">
      <c r="A267" s="265"/>
      <c r="B267" s="265"/>
      <c r="D267" s="371" t="s">
        <v>2367</v>
      </c>
      <c r="E267" s="267"/>
      <c r="F267" s="501"/>
      <c r="G267" s="267"/>
      <c r="H267" s="265">
        <f>SUBTOTAL(9,H266:H266)</f>
        <v>7</v>
      </c>
      <c r="P267" s="265"/>
    </row>
    <row r="268" spans="1:16" s="271" customFormat="1" ht="10.5" customHeight="1" outlineLevel="2">
      <c r="A268" s="286">
        <v>3</v>
      </c>
      <c r="B268" s="317">
        <v>2012</v>
      </c>
      <c r="C268" s="319" t="s">
        <v>428</v>
      </c>
      <c r="D268" s="330" t="s">
        <v>1274</v>
      </c>
      <c r="E268" s="319" t="s">
        <v>394</v>
      </c>
      <c r="F268" s="330">
        <v>40986</v>
      </c>
      <c r="G268" s="319" t="s">
        <v>1275</v>
      </c>
      <c r="H268" s="317">
        <v>5</v>
      </c>
      <c r="I268" s="319" t="s">
        <v>392</v>
      </c>
      <c r="P268" s="272"/>
    </row>
    <row r="269" spans="1:16" s="271" customFormat="1" ht="10.5" customHeight="1" outlineLevel="1">
      <c r="A269" s="286"/>
      <c r="B269" s="317"/>
      <c r="C269" s="319"/>
      <c r="D269" s="330" t="s">
        <v>1276</v>
      </c>
      <c r="E269" s="319"/>
      <c r="F269" s="330"/>
      <c r="G269" s="319"/>
      <c r="H269" s="317">
        <f>SUBTOTAL(9,H268:H268)</f>
        <v>5</v>
      </c>
      <c r="I269" s="319"/>
      <c r="P269" s="272"/>
    </row>
    <row r="270" spans="1:16" s="271" customFormat="1" ht="10.5" customHeight="1" outlineLevel="2">
      <c r="A270" s="286">
        <v>3</v>
      </c>
      <c r="B270" s="317">
        <v>2012</v>
      </c>
      <c r="C270" s="319" t="s">
        <v>428</v>
      </c>
      <c r="D270" s="330" t="s">
        <v>320</v>
      </c>
      <c r="E270" s="319" t="s">
        <v>388</v>
      </c>
      <c r="F270" s="330">
        <v>40979</v>
      </c>
      <c r="G270" s="319" t="s">
        <v>1266</v>
      </c>
      <c r="H270" s="317">
        <v>5</v>
      </c>
      <c r="I270" s="319" t="s">
        <v>486</v>
      </c>
      <c r="P270" s="272"/>
    </row>
    <row r="271" spans="1:16" s="271" customFormat="1" ht="10.5" customHeight="1" outlineLevel="2">
      <c r="A271" s="499">
        <v>3</v>
      </c>
      <c r="B271" s="317">
        <v>2012</v>
      </c>
      <c r="C271" s="319" t="s">
        <v>428</v>
      </c>
      <c r="D271" s="330" t="s">
        <v>320</v>
      </c>
      <c r="E271" s="319" t="s">
        <v>394</v>
      </c>
      <c r="F271" s="330">
        <v>40986</v>
      </c>
      <c r="G271" s="319" t="s">
        <v>1273</v>
      </c>
      <c r="H271" s="317">
        <v>5</v>
      </c>
      <c r="I271" s="319" t="s">
        <v>486</v>
      </c>
      <c r="P271" s="272"/>
    </row>
    <row r="272" spans="1:16" s="271" customFormat="1" ht="10.5" customHeight="1" outlineLevel="1">
      <c r="A272" s="499"/>
      <c r="B272" s="317"/>
      <c r="C272" s="319"/>
      <c r="D272" s="330" t="s">
        <v>321</v>
      </c>
      <c r="E272" s="319"/>
      <c r="F272" s="330"/>
      <c r="G272" s="319"/>
      <c r="H272" s="317">
        <f>SUBTOTAL(9,H270:H271)</f>
        <v>10</v>
      </c>
      <c r="I272" s="319"/>
      <c r="P272" s="272"/>
    </row>
    <row r="273" spans="1:16" s="594" customFormat="1" ht="10.5" customHeight="1" outlineLevel="2">
      <c r="A273" s="588">
        <v>2</v>
      </c>
      <c r="B273" s="589">
        <v>2012</v>
      </c>
      <c r="C273" s="590" t="s">
        <v>363</v>
      </c>
      <c r="D273" s="590" t="s">
        <v>513</v>
      </c>
      <c r="E273" s="591" t="s">
        <v>390</v>
      </c>
      <c r="F273" s="591">
        <v>40943</v>
      </c>
      <c r="G273" s="590" t="s">
        <v>862</v>
      </c>
      <c r="H273" s="592">
        <v>10</v>
      </c>
      <c r="I273" s="590" t="s">
        <v>396</v>
      </c>
      <c r="J273" s="593" t="s">
        <v>2483</v>
      </c>
      <c r="P273" s="595"/>
    </row>
    <row r="274" spans="1:16" s="594" customFormat="1" ht="10.5" customHeight="1" outlineLevel="2">
      <c r="A274" s="588">
        <v>7</v>
      </c>
      <c r="B274" s="589">
        <v>2012</v>
      </c>
      <c r="C274" s="590" t="s">
        <v>363</v>
      </c>
      <c r="D274" s="590" t="s">
        <v>513</v>
      </c>
      <c r="E274" s="591" t="s">
        <v>399</v>
      </c>
      <c r="F274" s="591">
        <v>41091</v>
      </c>
      <c r="G274" s="590" t="s">
        <v>1449</v>
      </c>
      <c r="H274" s="592">
        <v>5</v>
      </c>
      <c r="I274" s="590" t="s">
        <v>379</v>
      </c>
      <c r="P274" s="595"/>
    </row>
    <row r="275" spans="1:16" s="600" customFormat="1" ht="10.5" customHeight="1" outlineLevel="2">
      <c r="A275" s="596">
        <v>6</v>
      </c>
      <c r="B275" s="597">
        <v>2013</v>
      </c>
      <c r="C275" s="598" t="s">
        <v>363</v>
      </c>
      <c r="D275" s="598" t="s">
        <v>513</v>
      </c>
      <c r="E275" s="599" t="s">
        <v>1758</v>
      </c>
      <c r="F275" s="599">
        <v>41441</v>
      </c>
      <c r="G275" s="598" t="s">
        <v>1795</v>
      </c>
      <c r="H275" s="596">
        <v>10</v>
      </c>
      <c r="I275" s="598" t="s">
        <v>1796</v>
      </c>
      <c r="P275" s="601"/>
    </row>
    <row r="276" spans="1:16" s="600" customFormat="1" ht="10.5" customHeight="1" outlineLevel="1">
      <c r="A276" s="596"/>
      <c r="B276" s="597"/>
      <c r="C276" s="598"/>
      <c r="D276" s="598" t="s">
        <v>514</v>
      </c>
      <c r="E276" s="599"/>
      <c r="F276" s="599"/>
      <c r="G276" s="598"/>
      <c r="H276" s="596">
        <f>SUBTOTAL(9,H273:H275)</f>
        <v>25</v>
      </c>
      <c r="I276" s="598"/>
      <c r="P276" s="601"/>
    </row>
    <row r="277" spans="1:16" s="497" customFormat="1" ht="10.5" customHeight="1" outlineLevel="2">
      <c r="A277" s="286">
        <v>8</v>
      </c>
      <c r="B277" s="318">
        <v>2012</v>
      </c>
      <c r="C277" s="319" t="s">
        <v>391</v>
      </c>
      <c r="D277" s="319" t="s">
        <v>1496</v>
      </c>
      <c r="E277" s="330" t="s">
        <v>470</v>
      </c>
      <c r="F277" s="330">
        <v>41182</v>
      </c>
      <c r="G277" s="319" t="s">
        <v>1497</v>
      </c>
      <c r="H277" s="317">
        <v>5</v>
      </c>
      <c r="I277" s="319" t="s">
        <v>461</v>
      </c>
      <c r="P277" s="496"/>
    </row>
    <row r="278" spans="1:16" s="271" customFormat="1" ht="10.5" customHeight="1" outlineLevel="2">
      <c r="A278" s="286">
        <v>10</v>
      </c>
      <c r="B278" s="287">
        <v>2012</v>
      </c>
      <c r="C278" s="288" t="s">
        <v>391</v>
      </c>
      <c r="D278" s="288" t="s">
        <v>1496</v>
      </c>
      <c r="E278" s="314" t="s">
        <v>416</v>
      </c>
      <c r="F278" s="314">
        <v>41196</v>
      </c>
      <c r="G278" s="288" t="s">
        <v>1497</v>
      </c>
      <c r="H278" s="286">
        <v>7</v>
      </c>
      <c r="I278" s="288" t="s">
        <v>883</v>
      </c>
      <c r="P278" s="272"/>
    </row>
    <row r="279" spans="1:16" s="271" customFormat="1" ht="10.5" customHeight="1" outlineLevel="2">
      <c r="A279" s="273">
        <v>2</v>
      </c>
      <c r="B279" s="274">
        <v>2013</v>
      </c>
      <c r="C279" s="275" t="s">
        <v>391</v>
      </c>
      <c r="D279" s="275" t="s">
        <v>1496</v>
      </c>
      <c r="E279" s="293" t="s">
        <v>386</v>
      </c>
      <c r="F279" s="293">
        <v>41322</v>
      </c>
      <c r="G279" s="275" t="s">
        <v>1628</v>
      </c>
      <c r="H279" s="273">
        <v>5</v>
      </c>
      <c r="I279" s="275" t="s">
        <v>392</v>
      </c>
      <c r="P279" s="272"/>
    </row>
    <row r="280" spans="1:16" s="271" customFormat="1" ht="10.5" customHeight="1" outlineLevel="1">
      <c r="A280" s="273"/>
      <c r="B280" s="274"/>
      <c r="C280" s="275"/>
      <c r="D280" s="275" t="s">
        <v>1498</v>
      </c>
      <c r="E280" s="293"/>
      <c r="F280" s="293"/>
      <c r="G280" s="275"/>
      <c r="H280" s="273">
        <f>SUBTOTAL(9,H277:H279)</f>
        <v>17</v>
      </c>
      <c r="I280" s="275"/>
      <c r="P280" s="272"/>
    </row>
    <row r="281" spans="1:16" s="271" customFormat="1" ht="10.5" customHeight="1" outlineLevel="2">
      <c r="A281" s="498">
        <v>6</v>
      </c>
      <c r="B281" s="273">
        <v>2013</v>
      </c>
      <c r="C281" s="275" t="s">
        <v>362</v>
      </c>
      <c r="D281" s="293" t="s">
        <v>761</v>
      </c>
      <c r="E281" s="275" t="s">
        <v>1758</v>
      </c>
      <c r="F281" s="293">
        <v>41441</v>
      </c>
      <c r="G281" s="275" t="s">
        <v>1797</v>
      </c>
      <c r="H281" s="273">
        <v>15</v>
      </c>
      <c r="I281" s="275" t="s">
        <v>1798</v>
      </c>
      <c r="P281" s="272"/>
    </row>
    <row r="282" spans="1:16" s="271" customFormat="1" ht="10.5" customHeight="1" outlineLevel="2">
      <c r="A282" s="498">
        <v>6</v>
      </c>
      <c r="B282" s="273">
        <v>2013</v>
      </c>
      <c r="C282" s="275" t="s">
        <v>362</v>
      </c>
      <c r="D282" s="293" t="s">
        <v>761</v>
      </c>
      <c r="E282" s="275" t="s">
        <v>399</v>
      </c>
      <c r="F282" s="293">
        <v>41455</v>
      </c>
      <c r="G282" s="275" t="s">
        <v>1799</v>
      </c>
      <c r="H282" s="273">
        <v>5</v>
      </c>
      <c r="I282" s="275" t="s">
        <v>376</v>
      </c>
      <c r="P282" s="272"/>
    </row>
    <row r="283" spans="1:16" s="497" customFormat="1" ht="10.5" customHeight="1" outlineLevel="2">
      <c r="A283" s="265">
        <v>3</v>
      </c>
      <c r="B283" s="266">
        <v>2014</v>
      </c>
      <c r="C283" s="267" t="s">
        <v>362</v>
      </c>
      <c r="D283" s="268" t="s">
        <v>761</v>
      </c>
      <c r="E283" s="371" t="s">
        <v>422</v>
      </c>
      <c r="F283" s="371">
        <v>41700</v>
      </c>
      <c r="G283" s="267" t="s">
        <v>1797</v>
      </c>
      <c r="H283" s="265">
        <v>10</v>
      </c>
      <c r="I283" s="326" t="s">
        <v>68</v>
      </c>
      <c r="P283" s="496"/>
    </row>
    <row r="284" spans="1:16" s="271" customFormat="1" ht="10.5" customHeight="1" outlineLevel="2">
      <c r="A284" s="265">
        <v>3</v>
      </c>
      <c r="B284" s="266">
        <v>2014</v>
      </c>
      <c r="C284" s="267" t="s">
        <v>362</v>
      </c>
      <c r="D284" s="268" t="s">
        <v>761</v>
      </c>
      <c r="E284" s="371" t="s">
        <v>422</v>
      </c>
      <c r="F284" s="371">
        <v>41700</v>
      </c>
      <c r="G284" s="267" t="s">
        <v>2105</v>
      </c>
      <c r="H284" s="265">
        <v>7</v>
      </c>
      <c r="I284" s="326" t="s">
        <v>292</v>
      </c>
      <c r="P284" s="272"/>
    </row>
    <row r="285" spans="1:16" s="271" customFormat="1" ht="10.5" customHeight="1" outlineLevel="2">
      <c r="A285" s="265">
        <v>6</v>
      </c>
      <c r="B285" s="266">
        <v>2014</v>
      </c>
      <c r="C285" s="267" t="s">
        <v>362</v>
      </c>
      <c r="D285" s="267" t="s">
        <v>761</v>
      </c>
      <c r="E285" s="371" t="s">
        <v>325</v>
      </c>
      <c r="F285" s="371">
        <v>41797</v>
      </c>
      <c r="G285" s="267" t="s">
        <v>2239</v>
      </c>
      <c r="H285" s="496">
        <v>7</v>
      </c>
      <c r="I285" s="497" t="s">
        <v>235</v>
      </c>
      <c r="P285" s="272"/>
    </row>
    <row r="286" spans="1:16" s="271" customFormat="1" ht="10.5" customHeight="1" outlineLevel="2">
      <c r="A286" s="265">
        <v>6</v>
      </c>
      <c r="B286" s="266">
        <v>2014</v>
      </c>
      <c r="C286" s="267" t="s">
        <v>362</v>
      </c>
      <c r="D286" s="267" t="s">
        <v>761</v>
      </c>
      <c r="E286" s="371" t="s">
        <v>2210</v>
      </c>
      <c r="F286" s="371">
        <v>41804</v>
      </c>
      <c r="G286" s="267" t="s">
        <v>2239</v>
      </c>
      <c r="H286" s="496">
        <v>5</v>
      </c>
      <c r="I286" s="497" t="s">
        <v>2240</v>
      </c>
      <c r="P286" s="272"/>
    </row>
    <row r="287" spans="1:16" s="271" customFormat="1" ht="10.5" customHeight="1" outlineLevel="1">
      <c r="A287" s="265"/>
      <c r="B287" s="266"/>
      <c r="C287" s="267"/>
      <c r="D287" s="267" t="s">
        <v>762</v>
      </c>
      <c r="E287" s="371"/>
      <c r="F287" s="371"/>
      <c r="G287" s="267"/>
      <c r="H287" s="496">
        <f>SUBTOTAL(9,H281:H286)</f>
        <v>49</v>
      </c>
      <c r="I287" s="497"/>
      <c r="P287" s="272"/>
    </row>
    <row r="288" spans="1:16" s="271" customFormat="1" ht="10.5" customHeight="1" outlineLevel="2">
      <c r="A288" s="498">
        <v>3</v>
      </c>
      <c r="B288" s="273">
        <v>2013</v>
      </c>
      <c r="C288" s="275" t="s">
        <v>363</v>
      </c>
      <c r="D288" s="293" t="s">
        <v>167</v>
      </c>
      <c r="E288" s="275" t="s">
        <v>422</v>
      </c>
      <c r="F288" s="293">
        <v>41336</v>
      </c>
      <c r="G288" s="275" t="s">
        <v>1314</v>
      </c>
      <c r="H288" s="273">
        <v>10</v>
      </c>
      <c r="I288" s="275" t="s">
        <v>68</v>
      </c>
      <c r="P288" s="272"/>
    </row>
    <row r="289" spans="1:16" s="271" customFormat="1" ht="10.5" customHeight="1" outlineLevel="2">
      <c r="A289" s="273">
        <v>5</v>
      </c>
      <c r="B289" s="273">
        <v>2013</v>
      </c>
      <c r="C289" s="275" t="s">
        <v>363</v>
      </c>
      <c r="D289" s="293" t="s">
        <v>167</v>
      </c>
      <c r="E289" s="275" t="s">
        <v>375</v>
      </c>
      <c r="F289" s="293">
        <v>41412</v>
      </c>
      <c r="G289" s="275" t="s">
        <v>1800</v>
      </c>
      <c r="H289" s="273">
        <v>5</v>
      </c>
      <c r="I289" s="275" t="s">
        <v>364</v>
      </c>
      <c r="P289" s="272"/>
    </row>
    <row r="290" spans="1:16" s="271" customFormat="1" ht="10.5" customHeight="1" outlineLevel="2">
      <c r="A290" s="273">
        <v>10</v>
      </c>
      <c r="B290" s="274">
        <v>2013</v>
      </c>
      <c r="C290" s="275" t="s">
        <v>363</v>
      </c>
      <c r="D290" s="275" t="s">
        <v>167</v>
      </c>
      <c r="E290" s="293" t="s">
        <v>416</v>
      </c>
      <c r="F290" s="293">
        <v>41560</v>
      </c>
      <c r="G290" s="275" t="s">
        <v>1801</v>
      </c>
      <c r="H290" s="273">
        <v>7</v>
      </c>
      <c r="I290" s="275" t="s">
        <v>432</v>
      </c>
      <c r="P290" s="272"/>
    </row>
    <row r="291" spans="1:16" s="271" customFormat="1" ht="10.5" customHeight="1" outlineLevel="2">
      <c r="A291" s="273">
        <v>10</v>
      </c>
      <c r="B291" s="274">
        <v>2013</v>
      </c>
      <c r="C291" s="275" t="s">
        <v>363</v>
      </c>
      <c r="D291" s="275" t="s">
        <v>167</v>
      </c>
      <c r="E291" s="293" t="s">
        <v>416</v>
      </c>
      <c r="F291" s="293">
        <v>41560</v>
      </c>
      <c r="G291" s="275" t="s">
        <v>1802</v>
      </c>
      <c r="H291" s="273">
        <v>3</v>
      </c>
      <c r="I291" s="275" t="s">
        <v>374</v>
      </c>
      <c r="P291" s="272"/>
    </row>
    <row r="292" spans="1:16" s="271" customFormat="1" ht="10.5" customHeight="1" outlineLevel="2">
      <c r="A292" s="273">
        <v>11</v>
      </c>
      <c r="B292" s="274">
        <v>2013</v>
      </c>
      <c r="C292" s="275" t="s">
        <v>363</v>
      </c>
      <c r="D292" s="275" t="s">
        <v>167</v>
      </c>
      <c r="E292" s="293" t="s">
        <v>315</v>
      </c>
      <c r="F292" s="293">
        <v>41582</v>
      </c>
      <c r="G292" s="275" t="s">
        <v>1800</v>
      </c>
      <c r="H292" s="273">
        <v>10</v>
      </c>
      <c r="I292" s="275" t="s">
        <v>379</v>
      </c>
      <c r="P292" s="272"/>
    </row>
    <row r="293" spans="1:16" s="271" customFormat="1" ht="10.5" customHeight="1" outlineLevel="2">
      <c r="A293" s="265">
        <v>6</v>
      </c>
      <c r="B293" s="266">
        <v>2014</v>
      </c>
      <c r="C293" s="267" t="s">
        <v>363</v>
      </c>
      <c r="D293" s="267" t="s">
        <v>167</v>
      </c>
      <c r="E293" s="371" t="s">
        <v>325</v>
      </c>
      <c r="F293" s="371">
        <v>41797</v>
      </c>
      <c r="G293" s="267" t="s">
        <v>2237</v>
      </c>
      <c r="H293" s="496">
        <v>7</v>
      </c>
      <c r="I293" s="497" t="s">
        <v>340</v>
      </c>
      <c r="P293" s="272"/>
    </row>
    <row r="294" spans="1:16" s="271" customFormat="1" ht="10.5" customHeight="1" outlineLevel="2">
      <c r="A294" s="286">
        <v>2</v>
      </c>
      <c r="B294" s="287">
        <v>2012</v>
      </c>
      <c r="C294" s="288" t="s">
        <v>363</v>
      </c>
      <c r="D294" s="288" t="s">
        <v>214</v>
      </c>
      <c r="E294" s="314" t="s">
        <v>390</v>
      </c>
      <c r="F294" s="314">
        <v>40943</v>
      </c>
      <c r="G294" s="288" t="s">
        <v>988</v>
      </c>
      <c r="H294" s="286">
        <v>5</v>
      </c>
      <c r="I294" s="288" t="s">
        <v>364</v>
      </c>
      <c r="P294" s="272"/>
    </row>
    <row r="295" spans="1:16" s="271" customFormat="1" ht="10.5" customHeight="1" outlineLevel="2">
      <c r="A295" s="286">
        <v>3</v>
      </c>
      <c r="B295" s="287">
        <v>2012</v>
      </c>
      <c r="C295" s="288" t="s">
        <v>363</v>
      </c>
      <c r="D295" s="288" t="s">
        <v>214</v>
      </c>
      <c r="E295" s="314" t="s">
        <v>422</v>
      </c>
      <c r="F295" s="314">
        <v>40972</v>
      </c>
      <c r="G295" s="288" t="s">
        <v>1031</v>
      </c>
      <c r="H295" s="286">
        <v>3</v>
      </c>
      <c r="I295" s="288" t="s">
        <v>385</v>
      </c>
      <c r="P295" s="272"/>
    </row>
    <row r="296" spans="1:16" s="271" customFormat="1" ht="10.5" customHeight="1" outlineLevel="2">
      <c r="A296" s="499">
        <v>5</v>
      </c>
      <c r="B296" s="499">
        <v>2012</v>
      </c>
      <c r="C296" s="442" t="s">
        <v>363</v>
      </c>
      <c r="D296" s="442" t="s">
        <v>214</v>
      </c>
      <c r="E296" s="442" t="s">
        <v>325</v>
      </c>
      <c r="F296" s="503">
        <v>41049</v>
      </c>
      <c r="G296" s="504" t="s">
        <v>1314</v>
      </c>
      <c r="H296" s="499">
        <v>7</v>
      </c>
      <c r="I296" s="442" t="s">
        <v>340</v>
      </c>
      <c r="P296" s="272"/>
    </row>
    <row r="297" spans="1:16" s="271" customFormat="1" ht="10.5" customHeight="1" outlineLevel="2">
      <c r="A297" s="499">
        <v>5</v>
      </c>
      <c r="B297" s="499">
        <v>2012</v>
      </c>
      <c r="C297" s="442" t="s">
        <v>363</v>
      </c>
      <c r="D297" s="442" t="s">
        <v>214</v>
      </c>
      <c r="E297" s="442" t="s">
        <v>325</v>
      </c>
      <c r="F297" s="503">
        <v>41049</v>
      </c>
      <c r="G297" s="504" t="s">
        <v>1315</v>
      </c>
      <c r="H297" s="499">
        <v>3</v>
      </c>
      <c r="I297" s="442" t="s">
        <v>295</v>
      </c>
      <c r="P297" s="272"/>
    </row>
    <row r="298" spans="1:16" s="271" customFormat="1" ht="10.5" customHeight="1" outlineLevel="2">
      <c r="A298" s="286">
        <v>5</v>
      </c>
      <c r="B298" s="499">
        <v>2012</v>
      </c>
      <c r="C298" s="442" t="s">
        <v>363</v>
      </c>
      <c r="D298" s="442" t="s">
        <v>214</v>
      </c>
      <c r="E298" s="442" t="s">
        <v>325</v>
      </c>
      <c r="F298" s="503">
        <v>41049</v>
      </c>
      <c r="G298" s="504" t="s">
        <v>1316</v>
      </c>
      <c r="H298" s="499">
        <v>3</v>
      </c>
      <c r="I298" s="442" t="s">
        <v>520</v>
      </c>
      <c r="P298" s="272"/>
    </row>
    <row r="299" spans="1:16" s="271" customFormat="1" ht="10.5" customHeight="1" outlineLevel="2">
      <c r="A299" s="286">
        <v>7</v>
      </c>
      <c r="B299" s="287">
        <v>2012</v>
      </c>
      <c r="C299" s="288" t="s">
        <v>363</v>
      </c>
      <c r="D299" s="288" t="s">
        <v>214</v>
      </c>
      <c r="E299" s="314" t="s">
        <v>400</v>
      </c>
      <c r="F299" s="314">
        <v>41098</v>
      </c>
      <c r="G299" s="288" t="s">
        <v>1450</v>
      </c>
      <c r="H299" s="286">
        <v>5</v>
      </c>
      <c r="I299" s="288" t="s">
        <v>396</v>
      </c>
      <c r="P299" s="272"/>
    </row>
    <row r="300" spans="1:16" s="271" customFormat="1" ht="10.5" customHeight="1" outlineLevel="2">
      <c r="A300" s="286">
        <v>7</v>
      </c>
      <c r="B300" s="287">
        <v>2012</v>
      </c>
      <c r="C300" s="288" t="s">
        <v>363</v>
      </c>
      <c r="D300" s="288" t="s">
        <v>214</v>
      </c>
      <c r="E300" s="314" t="s">
        <v>400</v>
      </c>
      <c r="F300" s="314">
        <v>41098</v>
      </c>
      <c r="G300" s="288" t="s">
        <v>1451</v>
      </c>
      <c r="H300" s="286">
        <v>5</v>
      </c>
      <c r="I300" s="288" t="s">
        <v>460</v>
      </c>
      <c r="P300" s="272"/>
    </row>
    <row r="301" spans="1:16" s="271" customFormat="1" ht="10.5" customHeight="1" outlineLevel="2">
      <c r="A301" s="273">
        <v>3</v>
      </c>
      <c r="B301" s="273">
        <v>2013</v>
      </c>
      <c r="C301" s="275" t="s">
        <v>363</v>
      </c>
      <c r="D301" s="293" t="s">
        <v>214</v>
      </c>
      <c r="E301" s="275" t="s">
        <v>422</v>
      </c>
      <c r="F301" s="293">
        <v>41336</v>
      </c>
      <c r="G301" s="275" t="s">
        <v>1677</v>
      </c>
      <c r="H301" s="273">
        <v>3</v>
      </c>
      <c r="I301" s="275" t="s">
        <v>520</v>
      </c>
      <c r="P301" s="272"/>
    </row>
    <row r="302" spans="1:16" s="271" customFormat="1" ht="10.5" customHeight="1" outlineLevel="2">
      <c r="A302" s="265">
        <v>3</v>
      </c>
      <c r="B302" s="266">
        <v>2014</v>
      </c>
      <c r="C302" s="267" t="s">
        <v>363</v>
      </c>
      <c r="D302" s="268" t="s">
        <v>214</v>
      </c>
      <c r="E302" s="371" t="s">
        <v>422</v>
      </c>
      <c r="F302" s="371">
        <v>41700</v>
      </c>
      <c r="G302" s="267" t="s">
        <v>2106</v>
      </c>
      <c r="H302" s="265">
        <v>10</v>
      </c>
      <c r="I302" s="326" t="s">
        <v>168</v>
      </c>
      <c r="P302" s="272"/>
    </row>
    <row r="303" spans="1:16" s="271" customFormat="1" ht="10.5" customHeight="1" outlineLevel="2">
      <c r="A303" s="265">
        <v>3</v>
      </c>
      <c r="B303" s="266">
        <v>2014</v>
      </c>
      <c r="C303" s="267" t="s">
        <v>363</v>
      </c>
      <c r="D303" s="268" t="s">
        <v>214</v>
      </c>
      <c r="E303" s="371" t="s">
        <v>422</v>
      </c>
      <c r="F303" s="371">
        <v>41700</v>
      </c>
      <c r="G303" s="267" t="s">
        <v>2107</v>
      </c>
      <c r="H303" s="265">
        <v>3</v>
      </c>
      <c r="I303" s="326" t="s">
        <v>497</v>
      </c>
      <c r="P303" s="272"/>
    </row>
    <row r="304" spans="1:16" s="271" customFormat="1" ht="10.5" customHeight="1" outlineLevel="2">
      <c r="A304" s="265">
        <v>3</v>
      </c>
      <c r="B304" s="266">
        <v>2014</v>
      </c>
      <c r="C304" s="267" t="s">
        <v>363</v>
      </c>
      <c r="D304" s="268" t="s">
        <v>214</v>
      </c>
      <c r="E304" s="371" t="s">
        <v>422</v>
      </c>
      <c r="F304" s="371">
        <v>41700</v>
      </c>
      <c r="G304" s="267" t="s">
        <v>1800</v>
      </c>
      <c r="H304" s="265">
        <v>10</v>
      </c>
      <c r="I304" s="326" t="s">
        <v>1012</v>
      </c>
      <c r="P304" s="272"/>
    </row>
    <row r="305" spans="1:16" s="271" customFormat="1" ht="10.5" customHeight="1" outlineLevel="2">
      <c r="A305" s="265">
        <v>3</v>
      </c>
      <c r="B305" s="266">
        <v>2014</v>
      </c>
      <c r="C305" s="267" t="s">
        <v>363</v>
      </c>
      <c r="D305" s="268" t="s">
        <v>214</v>
      </c>
      <c r="E305" s="371" t="s">
        <v>399</v>
      </c>
      <c r="F305" s="371">
        <v>41728</v>
      </c>
      <c r="G305" s="267" t="s">
        <v>1800</v>
      </c>
      <c r="H305" s="265">
        <v>10</v>
      </c>
      <c r="I305" s="326" t="s">
        <v>396</v>
      </c>
      <c r="P305" s="272"/>
    </row>
    <row r="306" spans="1:16" s="271" customFormat="1" ht="10.5" customHeight="1" outlineLevel="2">
      <c r="A306" s="265">
        <v>5</v>
      </c>
      <c r="B306" s="266">
        <v>2014</v>
      </c>
      <c r="C306" s="267" t="s">
        <v>363</v>
      </c>
      <c r="D306" s="267" t="s">
        <v>214</v>
      </c>
      <c r="E306" s="371" t="s">
        <v>390</v>
      </c>
      <c r="F306" s="371">
        <v>41790</v>
      </c>
      <c r="G306" s="267" t="s">
        <v>1800</v>
      </c>
      <c r="H306" s="496">
        <v>10</v>
      </c>
      <c r="I306" s="497" t="s">
        <v>396</v>
      </c>
      <c r="P306" s="272"/>
    </row>
    <row r="307" spans="1:16" s="271" customFormat="1" ht="10.5" customHeight="1" outlineLevel="2">
      <c r="A307" s="265">
        <v>6</v>
      </c>
      <c r="B307" s="266">
        <v>2014</v>
      </c>
      <c r="C307" s="267" t="s">
        <v>363</v>
      </c>
      <c r="D307" s="267" t="s">
        <v>214</v>
      </c>
      <c r="E307" s="371" t="s">
        <v>325</v>
      </c>
      <c r="F307" s="371">
        <v>41797</v>
      </c>
      <c r="G307" s="267" t="s">
        <v>2241</v>
      </c>
      <c r="H307" s="496">
        <v>3</v>
      </c>
      <c r="I307" s="497" t="s">
        <v>525</v>
      </c>
      <c r="P307" s="272"/>
    </row>
    <row r="308" spans="1:16" s="271" customFormat="1" ht="10.5" customHeight="1" outlineLevel="2">
      <c r="A308" s="265">
        <v>6</v>
      </c>
      <c r="B308" s="266">
        <v>2014</v>
      </c>
      <c r="C308" s="267" t="s">
        <v>363</v>
      </c>
      <c r="D308" s="267" t="s">
        <v>214</v>
      </c>
      <c r="E308" s="371" t="s">
        <v>325</v>
      </c>
      <c r="F308" s="371">
        <v>41797</v>
      </c>
      <c r="G308" s="267" t="s">
        <v>2242</v>
      </c>
      <c r="H308" s="496">
        <v>3</v>
      </c>
      <c r="I308" s="497" t="s">
        <v>520</v>
      </c>
      <c r="P308" s="272"/>
    </row>
    <row r="309" spans="1:16" s="271" customFormat="1" ht="10.5" customHeight="1" outlineLevel="2">
      <c r="A309" s="265">
        <v>10</v>
      </c>
      <c r="B309" s="265">
        <v>2014</v>
      </c>
      <c r="C309" s="267" t="s">
        <v>363</v>
      </c>
      <c r="D309" s="371" t="s">
        <v>214</v>
      </c>
      <c r="E309" s="267" t="s">
        <v>416</v>
      </c>
      <c r="F309" s="501">
        <v>41924</v>
      </c>
      <c r="G309" s="267" t="s">
        <v>2368</v>
      </c>
      <c r="H309" s="265">
        <v>3</v>
      </c>
      <c r="I309" s="326" t="s">
        <v>254</v>
      </c>
      <c r="P309" s="272"/>
    </row>
    <row r="310" spans="1:16" s="271" customFormat="1" ht="10.5" customHeight="1" outlineLevel="2">
      <c r="A310" s="265">
        <v>10</v>
      </c>
      <c r="B310" s="265">
        <v>2014</v>
      </c>
      <c r="C310" s="267" t="s">
        <v>363</v>
      </c>
      <c r="D310" s="371" t="s">
        <v>214</v>
      </c>
      <c r="E310" s="267" t="s">
        <v>416</v>
      </c>
      <c r="F310" s="501">
        <v>41924</v>
      </c>
      <c r="G310" s="267" t="s">
        <v>2369</v>
      </c>
      <c r="H310" s="265">
        <v>10</v>
      </c>
      <c r="I310" s="326" t="s">
        <v>454</v>
      </c>
      <c r="P310" s="272"/>
    </row>
    <row r="311" spans="1:16" s="271" customFormat="1" ht="10.5" customHeight="1" outlineLevel="2">
      <c r="A311" s="265">
        <v>10</v>
      </c>
      <c r="B311" s="265">
        <v>2014</v>
      </c>
      <c r="C311" s="267" t="s">
        <v>363</v>
      </c>
      <c r="D311" s="371" t="s">
        <v>214</v>
      </c>
      <c r="E311" s="267" t="s">
        <v>416</v>
      </c>
      <c r="F311" s="501">
        <v>41924</v>
      </c>
      <c r="G311" s="267" t="s">
        <v>2370</v>
      </c>
      <c r="H311" s="265">
        <v>7</v>
      </c>
      <c r="I311" s="326" t="s">
        <v>102</v>
      </c>
      <c r="P311" s="272"/>
    </row>
    <row r="312" spans="1:16" s="271" customFormat="1" ht="10.5" customHeight="1" outlineLevel="1">
      <c r="A312" s="265"/>
      <c r="B312" s="265"/>
      <c r="C312" s="267"/>
      <c r="D312" s="371" t="s">
        <v>170</v>
      </c>
      <c r="E312" s="267"/>
      <c r="F312" s="501"/>
      <c r="G312" s="267"/>
      <c r="H312" s="265">
        <f>SUBTOTAL(9,H288:H311)</f>
        <v>145</v>
      </c>
      <c r="I312" s="326"/>
      <c r="P312" s="272"/>
    </row>
    <row r="313" spans="1:16" s="271" customFormat="1" ht="10.5" customHeight="1" outlineLevel="2">
      <c r="A313" s="286">
        <v>3</v>
      </c>
      <c r="B313" s="287">
        <v>2012</v>
      </c>
      <c r="C313" s="288" t="s">
        <v>362</v>
      </c>
      <c r="D313" s="288" t="s">
        <v>226</v>
      </c>
      <c r="E313" s="314" t="s">
        <v>422</v>
      </c>
      <c r="F313" s="314">
        <v>40972</v>
      </c>
      <c r="G313" s="288" t="s">
        <v>802</v>
      </c>
      <c r="H313" s="286">
        <v>10</v>
      </c>
      <c r="I313" s="288" t="s">
        <v>68</v>
      </c>
      <c r="P313" s="272"/>
    </row>
    <row r="314" spans="1:16" s="271" customFormat="1" ht="10.5" customHeight="1" outlineLevel="2">
      <c r="A314" s="499">
        <v>3</v>
      </c>
      <c r="B314" s="287">
        <v>2012</v>
      </c>
      <c r="C314" s="288" t="s">
        <v>362</v>
      </c>
      <c r="D314" s="288" t="s">
        <v>226</v>
      </c>
      <c r="E314" s="314" t="s">
        <v>422</v>
      </c>
      <c r="F314" s="314">
        <v>40972</v>
      </c>
      <c r="G314" s="288" t="s">
        <v>730</v>
      </c>
      <c r="H314" s="286">
        <v>7</v>
      </c>
      <c r="I314" s="288" t="s">
        <v>508</v>
      </c>
      <c r="P314" s="272"/>
    </row>
    <row r="315" spans="1:16" s="271" customFormat="1" ht="10.5" customHeight="1" outlineLevel="2">
      <c r="A315" s="498">
        <v>3</v>
      </c>
      <c r="B315" s="273">
        <v>2013</v>
      </c>
      <c r="C315" s="275" t="s">
        <v>362</v>
      </c>
      <c r="D315" s="293" t="s">
        <v>226</v>
      </c>
      <c r="E315" s="275" t="s">
        <v>422</v>
      </c>
      <c r="F315" s="293">
        <v>41336</v>
      </c>
      <c r="G315" s="275" t="s">
        <v>1678</v>
      </c>
      <c r="H315" s="273">
        <v>7</v>
      </c>
      <c r="I315" s="275" t="s">
        <v>508</v>
      </c>
      <c r="P315" s="272"/>
    </row>
    <row r="316" spans="1:16" s="271" customFormat="1" ht="10.5" customHeight="1" outlineLevel="2">
      <c r="A316" s="498">
        <v>3</v>
      </c>
      <c r="B316" s="273">
        <v>2013</v>
      </c>
      <c r="C316" s="275" t="s">
        <v>362</v>
      </c>
      <c r="D316" s="293" t="s">
        <v>226</v>
      </c>
      <c r="E316" s="275" t="s">
        <v>422</v>
      </c>
      <c r="F316" s="293">
        <v>41336</v>
      </c>
      <c r="G316" s="275" t="s">
        <v>1679</v>
      </c>
      <c r="H316" s="273">
        <v>3</v>
      </c>
      <c r="I316" s="275" t="s">
        <v>497</v>
      </c>
      <c r="P316" s="272"/>
    </row>
    <row r="317" spans="1:16" s="271" customFormat="1" ht="10.5" customHeight="1" outlineLevel="2">
      <c r="A317" s="498">
        <v>10</v>
      </c>
      <c r="B317" s="273">
        <v>2013</v>
      </c>
      <c r="C317" s="275" t="s">
        <v>362</v>
      </c>
      <c r="D317" s="293" t="s">
        <v>226</v>
      </c>
      <c r="E317" s="275" t="s">
        <v>395</v>
      </c>
      <c r="F317" s="293">
        <v>41574</v>
      </c>
      <c r="G317" s="275" t="s">
        <v>1803</v>
      </c>
      <c r="H317" s="273">
        <v>5</v>
      </c>
      <c r="I317" s="275" t="s">
        <v>376</v>
      </c>
      <c r="P317" s="272"/>
    </row>
    <row r="318" spans="1:16" s="271" customFormat="1" ht="10.5" customHeight="1" outlineLevel="2">
      <c r="A318" s="273">
        <v>11</v>
      </c>
      <c r="B318" s="273">
        <v>2013</v>
      </c>
      <c r="C318" s="275" t="s">
        <v>362</v>
      </c>
      <c r="D318" s="293" t="s">
        <v>226</v>
      </c>
      <c r="E318" s="275" t="s">
        <v>315</v>
      </c>
      <c r="F318" s="293">
        <v>41582</v>
      </c>
      <c r="G318" s="275" t="s">
        <v>2036</v>
      </c>
      <c r="H318" s="273">
        <v>5</v>
      </c>
      <c r="I318" s="275" t="s">
        <v>376</v>
      </c>
      <c r="P318" s="272"/>
    </row>
    <row r="319" spans="1:16" s="271" customFormat="1" ht="10.5" customHeight="1" outlineLevel="2">
      <c r="A319" s="265">
        <v>3</v>
      </c>
      <c r="B319" s="265">
        <v>2014</v>
      </c>
      <c r="C319" s="267" t="s">
        <v>362</v>
      </c>
      <c r="D319" s="371" t="s">
        <v>226</v>
      </c>
      <c r="E319" s="267" t="s">
        <v>386</v>
      </c>
      <c r="F319" s="371">
        <v>41686</v>
      </c>
      <c r="G319" s="267" t="s">
        <v>2078</v>
      </c>
      <c r="H319" s="265">
        <v>5</v>
      </c>
      <c r="I319" s="267" t="s">
        <v>376</v>
      </c>
      <c r="P319" s="272"/>
    </row>
    <row r="320" spans="1:16" s="271" customFormat="1" ht="10.5" customHeight="1" outlineLevel="2">
      <c r="A320" s="265">
        <v>6</v>
      </c>
      <c r="B320" s="266">
        <v>2014</v>
      </c>
      <c r="C320" s="267" t="s">
        <v>362</v>
      </c>
      <c r="D320" s="267" t="s">
        <v>226</v>
      </c>
      <c r="E320" s="371" t="s">
        <v>325</v>
      </c>
      <c r="F320" s="371">
        <v>41797</v>
      </c>
      <c r="G320" s="267" t="s">
        <v>2036</v>
      </c>
      <c r="H320" s="496">
        <v>10</v>
      </c>
      <c r="I320" s="497" t="s">
        <v>296</v>
      </c>
      <c r="P320" s="272"/>
    </row>
    <row r="321" spans="1:16" s="271" customFormat="1" ht="10.5" customHeight="1" outlineLevel="2">
      <c r="A321" s="265">
        <v>6</v>
      </c>
      <c r="B321" s="266">
        <v>2014</v>
      </c>
      <c r="C321" s="267" t="s">
        <v>362</v>
      </c>
      <c r="D321" s="267" t="s">
        <v>226</v>
      </c>
      <c r="E321" s="371" t="s">
        <v>2210</v>
      </c>
      <c r="F321" s="371">
        <v>41804</v>
      </c>
      <c r="G321" s="267" t="s">
        <v>2036</v>
      </c>
      <c r="H321" s="496">
        <v>5</v>
      </c>
      <c r="I321" s="497" t="s">
        <v>2243</v>
      </c>
      <c r="P321" s="272"/>
    </row>
    <row r="322" spans="1:16" s="271" customFormat="1" ht="10.5" customHeight="1" outlineLevel="1">
      <c r="A322" s="265"/>
      <c r="B322" s="266"/>
      <c r="C322" s="267"/>
      <c r="D322" s="267" t="s">
        <v>227</v>
      </c>
      <c r="E322" s="371"/>
      <c r="F322" s="371"/>
      <c r="G322" s="267"/>
      <c r="H322" s="496">
        <f>SUBTOTAL(9,H313:H321)</f>
        <v>57</v>
      </c>
      <c r="I322" s="497"/>
      <c r="P322" s="272"/>
    </row>
    <row r="323" spans="1:16" s="271" customFormat="1" ht="10.5" customHeight="1" outlineLevel="2">
      <c r="A323" s="273">
        <v>3</v>
      </c>
      <c r="B323" s="273">
        <v>2013</v>
      </c>
      <c r="C323" s="275" t="s">
        <v>362</v>
      </c>
      <c r="D323" s="293" t="s">
        <v>465</v>
      </c>
      <c r="E323" s="275" t="s">
        <v>394</v>
      </c>
      <c r="F323" s="293">
        <v>41350</v>
      </c>
      <c r="G323" s="275" t="s">
        <v>803</v>
      </c>
      <c r="H323" s="273">
        <v>5</v>
      </c>
      <c r="I323" s="275" t="s">
        <v>396</v>
      </c>
      <c r="P323" s="272"/>
    </row>
    <row r="324" spans="1:16" s="271" customFormat="1" ht="10.5" customHeight="1" outlineLevel="2">
      <c r="A324" s="273">
        <v>5</v>
      </c>
      <c r="B324" s="273">
        <v>2013</v>
      </c>
      <c r="C324" s="275" t="s">
        <v>362</v>
      </c>
      <c r="D324" s="293" t="s">
        <v>465</v>
      </c>
      <c r="E324" s="275" t="s">
        <v>388</v>
      </c>
      <c r="F324" s="293">
        <v>41399</v>
      </c>
      <c r="G324" s="275" t="s">
        <v>1804</v>
      </c>
      <c r="H324" s="273">
        <v>10</v>
      </c>
      <c r="I324" s="275" t="s">
        <v>379</v>
      </c>
      <c r="P324" s="272"/>
    </row>
    <row r="325" spans="1:16" s="271" customFormat="1" ht="10.5" customHeight="1" outlineLevel="2">
      <c r="A325" s="273">
        <v>6</v>
      </c>
      <c r="B325" s="273">
        <v>2013</v>
      </c>
      <c r="C325" s="293" t="s">
        <v>362</v>
      </c>
      <c r="D325" s="275" t="s">
        <v>465</v>
      </c>
      <c r="E325" s="275" t="s">
        <v>325</v>
      </c>
      <c r="F325" s="293">
        <v>41434</v>
      </c>
      <c r="G325" s="275" t="s">
        <v>1805</v>
      </c>
      <c r="H325" s="273">
        <v>3</v>
      </c>
      <c r="I325" s="275" t="s">
        <v>233</v>
      </c>
      <c r="P325" s="272"/>
    </row>
    <row r="326" spans="1:16" s="326" customFormat="1" ht="10.5" customHeight="1" outlineLevel="2">
      <c r="A326" s="273">
        <v>6</v>
      </c>
      <c r="B326" s="273">
        <v>2013</v>
      </c>
      <c r="C326" s="293" t="s">
        <v>362</v>
      </c>
      <c r="D326" s="275" t="s">
        <v>465</v>
      </c>
      <c r="E326" s="275" t="s">
        <v>325</v>
      </c>
      <c r="F326" s="293">
        <v>41434</v>
      </c>
      <c r="G326" s="275" t="s">
        <v>1806</v>
      </c>
      <c r="H326" s="273">
        <v>7</v>
      </c>
      <c r="I326" s="275" t="s">
        <v>519</v>
      </c>
      <c r="P326" s="265"/>
    </row>
    <row r="327" spans="1:16" s="316" customFormat="1" ht="10.5" customHeight="1" outlineLevel="2">
      <c r="A327" s="273">
        <v>6</v>
      </c>
      <c r="B327" s="273">
        <v>2013</v>
      </c>
      <c r="C327" s="293" t="s">
        <v>362</v>
      </c>
      <c r="D327" s="275" t="s">
        <v>465</v>
      </c>
      <c r="E327" s="275" t="s">
        <v>325</v>
      </c>
      <c r="F327" s="293">
        <v>41434</v>
      </c>
      <c r="G327" s="275" t="s">
        <v>1807</v>
      </c>
      <c r="H327" s="273">
        <v>7</v>
      </c>
      <c r="I327" s="275" t="s">
        <v>1</v>
      </c>
      <c r="J327" s="278"/>
      <c r="L327" s="271"/>
      <c r="M327" s="271"/>
      <c r="P327" s="340"/>
    </row>
    <row r="328" spans="1:16" s="316" customFormat="1" ht="10.5" customHeight="1" outlineLevel="1">
      <c r="A328" s="273"/>
      <c r="B328" s="273"/>
      <c r="C328" s="293"/>
      <c r="D328" s="275" t="s">
        <v>466</v>
      </c>
      <c r="E328" s="275"/>
      <c r="F328" s="293"/>
      <c r="G328" s="275"/>
      <c r="H328" s="273">
        <f>SUBTOTAL(9,H323:H327)</f>
        <v>32</v>
      </c>
      <c r="I328" s="275"/>
      <c r="J328" s="278"/>
      <c r="L328" s="271"/>
      <c r="M328" s="271"/>
      <c r="P328" s="340"/>
    </row>
    <row r="329" spans="1:16" s="316" customFormat="1" ht="10.5" customHeight="1" outlineLevel="2">
      <c r="A329" s="498">
        <v>6</v>
      </c>
      <c r="B329" s="273">
        <v>2013</v>
      </c>
      <c r="C329" s="293" t="s">
        <v>363</v>
      </c>
      <c r="D329" s="275" t="s">
        <v>138</v>
      </c>
      <c r="E329" s="275" t="s">
        <v>325</v>
      </c>
      <c r="F329" s="293">
        <v>41434</v>
      </c>
      <c r="G329" s="275" t="s">
        <v>1808</v>
      </c>
      <c r="H329" s="273">
        <v>10</v>
      </c>
      <c r="I329" s="275" t="s">
        <v>242</v>
      </c>
      <c r="J329" s="278"/>
      <c r="L329" s="271"/>
      <c r="M329" s="271"/>
      <c r="P329" s="340"/>
    </row>
    <row r="330" spans="1:16" s="316" customFormat="1" ht="10.5" customHeight="1" outlineLevel="2">
      <c r="A330" s="498">
        <v>10</v>
      </c>
      <c r="B330" s="274">
        <v>2013</v>
      </c>
      <c r="C330" s="275" t="s">
        <v>363</v>
      </c>
      <c r="D330" s="275" t="s">
        <v>138</v>
      </c>
      <c r="E330" s="293" t="s">
        <v>416</v>
      </c>
      <c r="F330" s="293">
        <v>41560</v>
      </c>
      <c r="G330" s="275" t="s">
        <v>1809</v>
      </c>
      <c r="H330" s="273">
        <v>3</v>
      </c>
      <c r="I330" s="275" t="s">
        <v>203</v>
      </c>
      <c r="J330" s="278"/>
      <c r="L330" s="271"/>
      <c r="M330" s="271"/>
      <c r="P330" s="340"/>
    </row>
    <row r="331" spans="1:16" s="316" customFormat="1" ht="10.5" customHeight="1" outlineLevel="2">
      <c r="A331" s="273">
        <v>10</v>
      </c>
      <c r="B331" s="274">
        <v>2013</v>
      </c>
      <c r="C331" s="275" t="s">
        <v>363</v>
      </c>
      <c r="D331" s="275" t="s">
        <v>138</v>
      </c>
      <c r="E331" s="293" t="s">
        <v>416</v>
      </c>
      <c r="F331" s="293">
        <v>41560</v>
      </c>
      <c r="G331" s="275" t="s">
        <v>1810</v>
      </c>
      <c r="H331" s="273">
        <v>7</v>
      </c>
      <c r="I331" s="275" t="s">
        <v>102</v>
      </c>
      <c r="J331" s="278"/>
      <c r="L331" s="271"/>
      <c r="M331" s="271"/>
      <c r="P331" s="340"/>
    </row>
    <row r="332" spans="1:16" s="316" customFormat="1" ht="10.5" customHeight="1" outlineLevel="2">
      <c r="A332" s="265">
        <v>6</v>
      </c>
      <c r="B332" s="266">
        <v>2014</v>
      </c>
      <c r="C332" s="267" t="s">
        <v>363</v>
      </c>
      <c r="D332" s="267" t="s">
        <v>138</v>
      </c>
      <c r="E332" s="371" t="s">
        <v>325</v>
      </c>
      <c r="F332" s="371">
        <v>41797</v>
      </c>
      <c r="G332" s="267" t="s">
        <v>2244</v>
      </c>
      <c r="H332" s="496">
        <v>7</v>
      </c>
      <c r="I332" s="497" t="s">
        <v>272</v>
      </c>
      <c r="J332" s="278"/>
      <c r="L332" s="271"/>
      <c r="M332" s="271"/>
      <c r="P332" s="340"/>
    </row>
    <row r="333" spans="1:16" s="316" customFormat="1" ht="10.5" customHeight="1" outlineLevel="2">
      <c r="A333" s="265">
        <v>6</v>
      </c>
      <c r="B333" s="266">
        <v>2014</v>
      </c>
      <c r="C333" s="267" t="s">
        <v>363</v>
      </c>
      <c r="D333" s="267" t="s">
        <v>138</v>
      </c>
      <c r="E333" s="371" t="s">
        <v>325</v>
      </c>
      <c r="F333" s="371">
        <v>41797</v>
      </c>
      <c r="G333" s="267" t="s">
        <v>2245</v>
      </c>
      <c r="H333" s="496">
        <v>7</v>
      </c>
      <c r="I333" s="497" t="s">
        <v>338</v>
      </c>
      <c r="J333" s="278"/>
      <c r="L333" s="271"/>
      <c r="M333" s="271"/>
      <c r="P333" s="340"/>
    </row>
    <row r="334" spans="1:16" s="316" customFormat="1" ht="10.5" customHeight="1" outlineLevel="1">
      <c r="A334" s="265"/>
      <c r="B334" s="266"/>
      <c r="C334" s="267"/>
      <c r="D334" s="267" t="s">
        <v>139</v>
      </c>
      <c r="E334" s="371"/>
      <c r="F334" s="371"/>
      <c r="G334" s="267"/>
      <c r="H334" s="496">
        <f>SUBTOTAL(9,H329:H333)</f>
        <v>34</v>
      </c>
      <c r="I334" s="497"/>
      <c r="J334" s="278"/>
      <c r="L334" s="271"/>
      <c r="M334" s="271"/>
      <c r="P334" s="340"/>
    </row>
    <row r="335" spans="1:16" s="316" customFormat="1" ht="10.5" customHeight="1" outlineLevel="2">
      <c r="A335" s="286">
        <v>10</v>
      </c>
      <c r="B335" s="287">
        <v>2012</v>
      </c>
      <c r="C335" s="288" t="s">
        <v>391</v>
      </c>
      <c r="D335" s="288" t="s">
        <v>1580</v>
      </c>
      <c r="E335" s="314" t="s">
        <v>395</v>
      </c>
      <c r="F335" s="314">
        <v>41210</v>
      </c>
      <c r="G335" s="288" t="s">
        <v>1581</v>
      </c>
      <c r="H335" s="286">
        <v>5</v>
      </c>
      <c r="I335" s="288" t="s">
        <v>461</v>
      </c>
      <c r="J335" s="278"/>
      <c r="K335" s="325"/>
      <c r="L335" s="335"/>
      <c r="M335" s="335"/>
      <c r="P335" s="340"/>
    </row>
    <row r="336" spans="1:16" s="316" customFormat="1" ht="10.5" customHeight="1" outlineLevel="1">
      <c r="A336" s="286"/>
      <c r="B336" s="287"/>
      <c r="C336" s="288"/>
      <c r="D336" s="288" t="s">
        <v>1582</v>
      </c>
      <c r="E336" s="314"/>
      <c r="F336" s="314"/>
      <c r="G336" s="288"/>
      <c r="H336" s="286">
        <f>SUBTOTAL(9,H335:H335)</f>
        <v>5</v>
      </c>
      <c r="I336" s="288"/>
      <c r="J336" s="278"/>
      <c r="K336" s="325"/>
      <c r="L336" s="335"/>
      <c r="M336" s="335"/>
      <c r="P336" s="340"/>
    </row>
    <row r="337" spans="1:16" s="307" customFormat="1" ht="10.5" customHeight="1" outlineLevel="2">
      <c r="A337" s="286">
        <v>10</v>
      </c>
      <c r="B337" s="287">
        <v>2012</v>
      </c>
      <c r="C337" s="288" t="s">
        <v>428</v>
      </c>
      <c r="D337" s="288" t="s">
        <v>1503</v>
      </c>
      <c r="E337" s="314" t="s">
        <v>416</v>
      </c>
      <c r="F337" s="314">
        <v>41196</v>
      </c>
      <c r="G337" s="288" t="s">
        <v>1504</v>
      </c>
      <c r="H337" s="286">
        <v>10</v>
      </c>
      <c r="I337" s="288" t="s">
        <v>478</v>
      </c>
      <c r="J337" s="278"/>
      <c r="K337" s="323"/>
      <c r="L337" s="335"/>
      <c r="M337" s="335"/>
      <c r="P337" s="286"/>
    </row>
    <row r="338" spans="1:16" s="307" customFormat="1" ht="10.5" customHeight="1" outlineLevel="2">
      <c r="A338" s="286">
        <v>10</v>
      </c>
      <c r="B338" s="287">
        <v>2012</v>
      </c>
      <c r="C338" s="288" t="s">
        <v>428</v>
      </c>
      <c r="D338" s="288" t="s">
        <v>1503</v>
      </c>
      <c r="E338" s="314" t="s">
        <v>416</v>
      </c>
      <c r="F338" s="314">
        <v>41196</v>
      </c>
      <c r="G338" s="288" t="s">
        <v>1505</v>
      </c>
      <c r="H338" s="286">
        <v>3</v>
      </c>
      <c r="I338" s="288" t="s">
        <v>480</v>
      </c>
      <c r="J338" s="278"/>
      <c r="K338" s="323"/>
      <c r="L338" s="335"/>
      <c r="M338" s="335"/>
      <c r="P338" s="286"/>
    </row>
    <row r="339" spans="1:16" s="307" customFormat="1" ht="10.5" customHeight="1" outlineLevel="2">
      <c r="A339" s="273">
        <v>2</v>
      </c>
      <c r="B339" s="274">
        <v>2013</v>
      </c>
      <c r="C339" s="275" t="s">
        <v>428</v>
      </c>
      <c r="D339" s="275" t="s">
        <v>1503</v>
      </c>
      <c r="E339" s="293" t="s">
        <v>378</v>
      </c>
      <c r="F339" s="293">
        <v>41321</v>
      </c>
      <c r="G339" s="275" t="s">
        <v>1629</v>
      </c>
      <c r="H339" s="273">
        <v>5</v>
      </c>
      <c r="I339" s="275" t="s">
        <v>486</v>
      </c>
      <c r="J339" s="278"/>
      <c r="K339" s="323"/>
      <c r="L339" s="335"/>
      <c r="M339" s="335"/>
      <c r="P339" s="286"/>
    </row>
    <row r="340" spans="1:16" s="307" customFormat="1" ht="10.5" customHeight="1" outlineLevel="2">
      <c r="A340" s="273">
        <v>6</v>
      </c>
      <c r="B340" s="273">
        <v>2013</v>
      </c>
      <c r="C340" s="293" t="s">
        <v>428</v>
      </c>
      <c r="D340" s="275" t="s">
        <v>1503</v>
      </c>
      <c r="E340" s="275" t="s">
        <v>325</v>
      </c>
      <c r="F340" s="293">
        <v>41434</v>
      </c>
      <c r="G340" s="275" t="s">
        <v>1504</v>
      </c>
      <c r="H340" s="273">
        <v>10</v>
      </c>
      <c r="I340" s="275" t="s">
        <v>288</v>
      </c>
      <c r="J340" s="278"/>
      <c r="K340" s="323"/>
      <c r="L340" s="335"/>
      <c r="M340" s="335"/>
      <c r="P340" s="286"/>
    </row>
    <row r="341" spans="1:16" s="307" customFormat="1" ht="10.5" customHeight="1" outlineLevel="1">
      <c r="A341" s="273"/>
      <c r="B341" s="273"/>
      <c r="C341" s="293"/>
      <c r="D341" s="275" t="s">
        <v>1506</v>
      </c>
      <c r="E341" s="275"/>
      <c r="F341" s="293"/>
      <c r="G341" s="275"/>
      <c r="H341" s="273">
        <f>SUBTOTAL(9,H337:H340)</f>
        <v>28</v>
      </c>
      <c r="I341" s="275"/>
      <c r="J341" s="278"/>
      <c r="K341" s="323"/>
      <c r="L341" s="335"/>
      <c r="M341" s="335"/>
      <c r="P341" s="286"/>
    </row>
    <row r="342" spans="1:16" s="608" customFormat="1" ht="10.5" customHeight="1" outlineLevel="2">
      <c r="A342" s="588">
        <v>5</v>
      </c>
      <c r="B342" s="602">
        <v>2012</v>
      </c>
      <c r="C342" s="603" t="s">
        <v>363</v>
      </c>
      <c r="D342" s="603" t="s">
        <v>1147</v>
      </c>
      <c r="E342" s="603" t="s">
        <v>325</v>
      </c>
      <c r="F342" s="604">
        <v>41049</v>
      </c>
      <c r="G342" s="605" t="s">
        <v>1317</v>
      </c>
      <c r="H342" s="602">
        <v>3</v>
      </c>
      <c r="I342" s="603" t="s">
        <v>335</v>
      </c>
      <c r="J342" s="593" t="s">
        <v>2483</v>
      </c>
      <c r="K342" s="606"/>
      <c r="L342" s="607"/>
      <c r="M342" s="607"/>
      <c r="P342" s="588"/>
    </row>
    <row r="343" spans="1:16" s="608" customFormat="1" ht="10.5" customHeight="1" outlineLevel="2">
      <c r="A343" s="588">
        <v>5</v>
      </c>
      <c r="B343" s="602">
        <v>2012</v>
      </c>
      <c r="C343" s="603" t="s">
        <v>363</v>
      </c>
      <c r="D343" s="603" t="s">
        <v>1147</v>
      </c>
      <c r="E343" s="603" t="s">
        <v>325</v>
      </c>
      <c r="F343" s="604">
        <v>41049</v>
      </c>
      <c r="G343" s="605" t="s">
        <v>1318</v>
      </c>
      <c r="H343" s="602">
        <v>10</v>
      </c>
      <c r="I343" s="603" t="s">
        <v>255</v>
      </c>
      <c r="J343" s="609"/>
      <c r="K343" s="606"/>
      <c r="L343" s="607"/>
      <c r="M343" s="607"/>
      <c r="P343" s="588"/>
    </row>
    <row r="344" spans="1:16" s="610" customFormat="1" ht="10.5" customHeight="1" outlineLevel="2">
      <c r="A344" s="588">
        <v>5</v>
      </c>
      <c r="B344" s="602">
        <v>2012</v>
      </c>
      <c r="C344" s="603" t="s">
        <v>363</v>
      </c>
      <c r="D344" s="603" t="s">
        <v>1147</v>
      </c>
      <c r="E344" s="603" t="s">
        <v>325</v>
      </c>
      <c r="F344" s="604">
        <v>41049</v>
      </c>
      <c r="G344" s="605" t="s">
        <v>1319</v>
      </c>
      <c r="H344" s="602">
        <v>7</v>
      </c>
      <c r="I344" s="603" t="s">
        <v>336</v>
      </c>
      <c r="J344" s="606"/>
      <c r="K344" s="606"/>
      <c r="L344" s="608"/>
      <c r="M344" s="608"/>
      <c r="P344" s="611"/>
    </row>
    <row r="345" spans="1:16" s="612" customFormat="1" ht="10.5" customHeight="1" outlineLevel="2">
      <c r="A345" s="588">
        <v>5</v>
      </c>
      <c r="B345" s="602">
        <v>2012</v>
      </c>
      <c r="C345" s="603" t="s">
        <v>363</v>
      </c>
      <c r="D345" s="603" t="s">
        <v>1147</v>
      </c>
      <c r="E345" s="603" t="s">
        <v>1375</v>
      </c>
      <c r="F345" s="604">
        <v>41055</v>
      </c>
      <c r="G345" s="605" t="s">
        <v>1317</v>
      </c>
      <c r="H345" s="602">
        <v>5</v>
      </c>
      <c r="I345" s="603" t="s">
        <v>1389</v>
      </c>
      <c r="J345" s="594"/>
      <c r="K345" s="594"/>
      <c r="P345" s="613"/>
    </row>
    <row r="346" spans="1:16" s="612" customFormat="1" ht="10.5" customHeight="1" outlineLevel="2">
      <c r="A346" s="596">
        <v>6</v>
      </c>
      <c r="B346" s="596">
        <v>2013</v>
      </c>
      <c r="C346" s="599" t="s">
        <v>363</v>
      </c>
      <c r="D346" s="598" t="s">
        <v>1147</v>
      </c>
      <c r="E346" s="598" t="s">
        <v>325</v>
      </c>
      <c r="F346" s="599">
        <v>41434</v>
      </c>
      <c r="G346" s="598" t="s">
        <v>1811</v>
      </c>
      <c r="H346" s="596">
        <v>3</v>
      </c>
      <c r="I346" s="598" t="s">
        <v>335</v>
      </c>
      <c r="J346" s="594"/>
      <c r="K346" s="594"/>
      <c r="P346" s="613"/>
    </row>
    <row r="347" spans="1:16" s="612" customFormat="1" ht="10.5" customHeight="1" outlineLevel="1">
      <c r="A347" s="596"/>
      <c r="B347" s="596"/>
      <c r="C347" s="599"/>
      <c r="D347" s="598" t="s">
        <v>1148</v>
      </c>
      <c r="E347" s="598"/>
      <c r="F347" s="599"/>
      <c r="G347" s="598"/>
      <c r="H347" s="596">
        <f>SUBTOTAL(9,H342:H346)</f>
        <v>28</v>
      </c>
      <c r="I347" s="598"/>
      <c r="J347" s="594"/>
      <c r="K347" s="594"/>
      <c r="P347" s="613"/>
    </row>
    <row r="348" spans="1:16" s="333" customFormat="1" ht="10.5" customHeight="1" outlineLevel="2">
      <c r="A348" s="265">
        <v>10</v>
      </c>
      <c r="B348" s="265">
        <v>2014</v>
      </c>
      <c r="C348" s="326" t="s">
        <v>362</v>
      </c>
      <c r="D348" s="371" t="s">
        <v>655</v>
      </c>
      <c r="E348" s="267" t="s">
        <v>416</v>
      </c>
      <c r="F348" s="501">
        <v>41924</v>
      </c>
      <c r="G348" s="267" t="s">
        <v>2371</v>
      </c>
      <c r="H348" s="265">
        <v>7</v>
      </c>
      <c r="I348" s="326" t="s">
        <v>943</v>
      </c>
      <c r="J348" s="271"/>
      <c r="K348" s="271"/>
      <c r="P348" s="342"/>
    </row>
    <row r="349" spans="1:16" s="333" customFormat="1" ht="10.5" customHeight="1" outlineLevel="1">
      <c r="A349" s="265"/>
      <c r="B349" s="265"/>
      <c r="C349" s="326"/>
      <c r="D349" s="371" t="s">
        <v>657</v>
      </c>
      <c r="E349" s="267"/>
      <c r="F349" s="501"/>
      <c r="G349" s="267"/>
      <c r="H349" s="265">
        <f>SUBTOTAL(9,H348:H348)</f>
        <v>7</v>
      </c>
      <c r="I349" s="326"/>
      <c r="J349" s="271"/>
      <c r="K349" s="271"/>
      <c r="P349" s="342"/>
    </row>
    <row r="350" spans="1:16" s="278" customFormat="1" ht="10.5" customHeight="1" outlineLevel="2">
      <c r="A350" s="265">
        <v>2</v>
      </c>
      <c r="B350" s="266">
        <v>2014</v>
      </c>
      <c r="C350" s="267" t="s">
        <v>428</v>
      </c>
      <c r="D350" s="267" t="s">
        <v>2372</v>
      </c>
      <c r="E350" s="371" t="s">
        <v>378</v>
      </c>
      <c r="F350" s="371">
        <v>41685</v>
      </c>
      <c r="G350" s="267" t="s">
        <v>2079</v>
      </c>
      <c r="H350" s="265">
        <v>5</v>
      </c>
      <c r="I350" s="267" t="s">
        <v>985</v>
      </c>
      <c r="J350" s="313"/>
      <c r="P350" s="273"/>
    </row>
    <row r="351" spans="1:16" s="278" customFormat="1" ht="10.5" customHeight="1" outlineLevel="2">
      <c r="A351" s="265">
        <v>5</v>
      </c>
      <c r="B351" s="266">
        <v>2014</v>
      </c>
      <c r="C351" s="267" t="s">
        <v>428</v>
      </c>
      <c r="D351" s="267" t="s">
        <v>2372</v>
      </c>
      <c r="E351" s="371" t="s">
        <v>375</v>
      </c>
      <c r="F351" s="371">
        <v>41776</v>
      </c>
      <c r="G351" s="267" t="s">
        <v>2192</v>
      </c>
      <c r="H351" s="265">
        <v>5</v>
      </c>
      <c r="I351" s="267" t="s">
        <v>985</v>
      </c>
      <c r="J351" s="313"/>
      <c r="P351" s="273"/>
    </row>
    <row r="352" spans="1:16" s="316" customFormat="1" ht="10.5" customHeight="1" outlineLevel="2">
      <c r="A352" s="265">
        <v>7</v>
      </c>
      <c r="B352" s="266">
        <v>2014</v>
      </c>
      <c r="C352" s="267" t="s">
        <v>428</v>
      </c>
      <c r="D352" s="267" t="s">
        <v>2372</v>
      </c>
      <c r="E352" s="371" t="s">
        <v>400</v>
      </c>
      <c r="F352" s="371">
        <v>41825</v>
      </c>
      <c r="G352" s="267" t="s">
        <v>1812</v>
      </c>
      <c r="H352" s="265">
        <v>5</v>
      </c>
      <c r="I352" s="267" t="s">
        <v>985</v>
      </c>
      <c r="J352" s="313"/>
      <c r="K352" s="323"/>
      <c r="L352" s="313"/>
      <c r="M352" s="313"/>
      <c r="P352" s="340"/>
    </row>
    <row r="353" spans="1:16" s="316" customFormat="1" ht="10.5" customHeight="1" outlineLevel="2">
      <c r="A353" s="265">
        <v>10</v>
      </c>
      <c r="B353" s="265">
        <v>2014</v>
      </c>
      <c r="C353" s="326" t="s">
        <v>428</v>
      </c>
      <c r="D353" s="371" t="s">
        <v>2372</v>
      </c>
      <c r="E353" s="267" t="s">
        <v>416</v>
      </c>
      <c r="F353" s="501">
        <v>41924</v>
      </c>
      <c r="G353" s="267" t="s">
        <v>2373</v>
      </c>
      <c r="H353" s="265">
        <v>3</v>
      </c>
      <c r="I353" s="326" t="s">
        <v>938</v>
      </c>
      <c r="J353" s="313"/>
      <c r="K353" s="324"/>
      <c r="L353" s="323"/>
      <c r="M353" s="323"/>
      <c r="P353" s="340"/>
    </row>
    <row r="354" spans="1:16" s="316" customFormat="1" ht="10.5" customHeight="1" outlineLevel="2">
      <c r="A354" s="265">
        <v>10</v>
      </c>
      <c r="B354" s="265">
        <v>2014</v>
      </c>
      <c r="C354" s="326" t="s">
        <v>428</v>
      </c>
      <c r="D354" s="371" t="s">
        <v>2372</v>
      </c>
      <c r="E354" s="267" t="s">
        <v>395</v>
      </c>
      <c r="F354" s="501">
        <v>41938</v>
      </c>
      <c r="G354" s="267" t="s">
        <v>2456</v>
      </c>
      <c r="H354" s="265">
        <v>5</v>
      </c>
      <c r="I354" s="326" t="s">
        <v>463</v>
      </c>
      <c r="J354" s="313"/>
      <c r="K354" s="324"/>
      <c r="L354" s="323"/>
      <c r="M354" s="323"/>
      <c r="P354" s="340"/>
    </row>
    <row r="355" spans="1:16" s="316" customFormat="1" ht="10.5" customHeight="1" outlineLevel="1">
      <c r="A355" s="265"/>
      <c r="B355" s="265"/>
      <c r="C355" s="326"/>
      <c r="D355" s="371" t="s">
        <v>2374</v>
      </c>
      <c r="E355" s="267"/>
      <c r="F355" s="501"/>
      <c r="G355" s="267"/>
      <c r="H355" s="265">
        <f>SUBTOTAL(9,H350:H354)</f>
        <v>23</v>
      </c>
      <c r="I355" s="326"/>
      <c r="J355" s="313"/>
      <c r="K355" s="324"/>
      <c r="L355" s="323"/>
      <c r="M355" s="323"/>
      <c r="P355" s="340"/>
    </row>
    <row r="356" spans="1:16" s="316" customFormat="1" ht="10.5" customHeight="1" outlineLevel="2">
      <c r="A356" s="286">
        <v>3</v>
      </c>
      <c r="B356" s="318">
        <v>2012</v>
      </c>
      <c r="C356" s="319" t="s">
        <v>362</v>
      </c>
      <c r="D356" s="319" t="s">
        <v>436</v>
      </c>
      <c r="E356" s="330" t="s">
        <v>388</v>
      </c>
      <c r="F356" s="330">
        <v>40979</v>
      </c>
      <c r="G356" s="319" t="s">
        <v>1267</v>
      </c>
      <c r="H356" s="317">
        <v>10</v>
      </c>
      <c r="I356" s="319" t="s">
        <v>379</v>
      </c>
      <c r="J356" s="313"/>
      <c r="K356" s="324"/>
      <c r="L356" s="323"/>
      <c r="M356" s="323"/>
      <c r="P356" s="340"/>
    </row>
    <row r="357" spans="1:16" s="307" customFormat="1" ht="10.5" customHeight="1" outlineLevel="2">
      <c r="A357" s="499">
        <v>3</v>
      </c>
      <c r="B357" s="318">
        <v>2012</v>
      </c>
      <c r="C357" s="319" t="s">
        <v>362</v>
      </c>
      <c r="D357" s="319" t="s">
        <v>436</v>
      </c>
      <c r="E357" s="330" t="s">
        <v>394</v>
      </c>
      <c r="F357" s="330">
        <v>40986</v>
      </c>
      <c r="G357" s="319" t="s">
        <v>1267</v>
      </c>
      <c r="H357" s="317">
        <v>10</v>
      </c>
      <c r="I357" s="319" t="s">
        <v>379</v>
      </c>
      <c r="J357" s="313"/>
      <c r="K357" s="333"/>
      <c r="P357" s="286"/>
    </row>
    <row r="358" spans="1:16" s="307" customFormat="1" ht="10.5" customHeight="1" outlineLevel="1">
      <c r="A358" s="499"/>
      <c r="B358" s="318"/>
      <c r="C358" s="319"/>
      <c r="D358" s="319" t="s">
        <v>437</v>
      </c>
      <c r="E358" s="330"/>
      <c r="F358" s="330"/>
      <c r="G358" s="319"/>
      <c r="H358" s="317">
        <f>SUBTOTAL(9,H356:H357)</f>
        <v>20</v>
      </c>
      <c r="I358" s="319"/>
      <c r="J358" s="313"/>
      <c r="K358" s="333"/>
      <c r="P358" s="286"/>
    </row>
    <row r="359" spans="1:16" s="313" customFormat="1" ht="10.5" customHeight="1" outlineLevel="2">
      <c r="A359" s="286">
        <v>10</v>
      </c>
      <c r="B359" s="318">
        <v>2012</v>
      </c>
      <c r="C359" s="319" t="s">
        <v>428</v>
      </c>
      <c r="D359" s="319" t="s">
        <v>1507</v>
      </c>
      <c r="E359" s="330" t="s">
        <v>433</v>
      </c>
      <c r="F359" s="330">
        <v>41202</v>
      </c>
      <c r="G359" s="319" t="s">
        <v>1508</v>
      </c>
      <c r="H359" s="317">
        <v>5</v>
      </c>
      <c r="I359" s="319" t="s">
        <v>985</v>
      </c>
      <c r="J359" s="271"/>
      <c r="K359" s="324"/>
      <c r="L359" s="335"/>
      <c r="M359" s="335"/>
      <c r="P359" s="317"/>
    </row>
    <row r="360" spans="1:16" s="313" customFormat="1" ht="10.5" customHeight="1" outlineLevel="1">
      <c r="A360" s="286"/>
      <c r="B360" s="318"/>
      <c r="C360" s="319"/>
      <c r="D360" s="319" t="s">
        <v>1509</v>
      </c>
      <c r="E360" s="330"/>
      <c r="F360" s="330"/>
      <c r="G360" s="319"/>
      <c r="H360" s="317">
        <f>SUBTOTAL(9,H359:H359)</f>
        <v>5</v>
      </c>
      <c r="I360" s="319"/>
      <c r="J360" s="271"/>
      <c r="K360" s="324"/>
      <c r="L360" s="335"/>
      <c r="M360" s="335"/>
      <c r="P360" s="317"/>
    </row>
    <row r="361" spans="1:16" s="313" customFormat="1" ht="10.5" customHeight="1" outlineLevel="2">
      <c r="A361" s="286">
        <v>10</v>
      </c>
      <c r="B361" s="318">
        <v>2012</v>
      </c>
      <c r="C361" s="319" t="s">
        <v>391</v>
      </c>
      <c r="D361" s="319" t="s">
        <v>1510</v>
      </c>
      <c r="E361" s="330" t="s">
        <v>433</v>
      </c>
      <c r="F361" s="330">
        <v>41203</v>
      </c>
      <c r="G361" s="319" t="s">
        <v>1511</v>
      </c>
      <c r="H361" s="317">
        <v>5</v>
      </c>
      <c r="I361" s="319" t="s">
        <v>1512</v>
      </c>
      <c r="J361" s="278"/>
      <c r="K361" s="324"/>
      <c r="L361" s="307"/>
      <c r="M361" s="307"/>
      <c r="P361" s="317"/>
    </row>
    <row r="362" spans="1:16" s="313" customFormat="1" ht="10.5" customHeight="1" outlineLevel="2">
      <c r="A362" s="265">
        <v>2</v>
      </c>
      <c r="B362" s="266">
        <v>2014</v>
      </c>
      <c r="C362" s="267" t="s">
        <v>391</v>
      </c>
      <c r="D362" s="267" t="s">
        <v>1510</v>
      </c>
      <c r="E362" s="371" t="s">
        <v>298</v>
      </c>
      <c r="F362" s="371">
        <v>41686</v>
      </c>
      <c r="G362" s="267" t="s">
        <v>2080</v>
      </c>
      <c r="H362" s="265">
        <v>5</v>
      </c>
      <c r="I362" s="267" t="s">
        <v>1512</v>
      </c>
      <c r="J362" s="316"/>
      <c r="K362" s="324"/>
      <c r="L362" s="271"/>
      <c r="M362" s="271"/>
      <c r="P362" s="317"/>
    </row>
    <row r="363" spans="1:16" s="313" customFormat="1" ht="10.5" customHeight="1" outlineLevel="2">
      <c r="A363" s="265">
        <v>3</v>
      </c>
      <c r="B363" s="266">
        <v>2014</v>
      </c>
      <c r="C363" s="267" t="s">
        <v>391</v>
      </c>
      <c r="D363" s="267" t="s">
        <v>1510</v>
      </c>
      <c r="E363" s="371" t="s">
        <v>315</v>
      </c>
      <c r="F363" s="371">
        <v>41706</v>
      </c>
      <c r="G363" s="267" t="s">
        <v>2145</v>
      </c>
      <c r="H363" s="265">
        <v>5</v>
      </c>
      <c r="I363" s="267" t="s">
        <v>1512</v>
      </c>
      <c r="J363" s="307"/>
      <c r="K363" s="333"/>
      <c r="L363" s="271"/>
      <c r="M363" s="271"/>
      <c r="P363" s="317"/>
    </row>
    <row r="364" spans="1:16" s="313" customFormat="1" ht="10.5" customHeight="1" outlineLevel="2">
      <c r="A364" s="265">
        <v>5</v>
      </c>
      <c r="B364" s="266">
        <v>2014</v>
      </c>
      <c r="C364" s="267" t="s">
        <v>391</v>
      </c>
      <c r="D364" s="267" t="s">
        <v>1510</v>
      </c>
      <c r="E364" s="371" t="s">
        <v>1602</v>
      </c>
      <c r="F364" s="371">
        <v>41784</v>
      </c>
      <c r="G364" s="267" t="s">
        <v>2200</v>
      </c>
      <c r="H364" s="265">
        <v>5</v>
      </c>
      <c r="I364" s="267" t="s">
        <v>1512</v>
      </c>
      <c r="J364" s="307"/>
      <c r="K364" s="316"/>
      <c r="L364" s="271"/>
      <c r="M364" s="271"/>
      <c r="P364" s="317"/>
    </row>
    <row r="365" spans="1:16" s="313" customFormat="1" ht="10.5" customHeight="1" outlineLevel="1">
      <c r="A365" s="265"/>
      <c r="B365" s="266"/>
      <c r="C365" s="267"/>
      <c r="D365" s="267" t="s">
        <v>1513</v>
      </c>
      <c r="E365" s="371"/>
      <c r="F365" s="371"/>
      <c r="G365" s="267"/>
      <c r="H365" s="265">
        <f>SUBTOTAL(9,H361:H364)</f>
        <v>20</v>
      </c>
      <c r="I365" s="267"/>
      <c r="J365" s="307"/>
      <c r="K365" s="316"/>
      <c r="L365" s="271"/>
      <c r="M365" s="271"/>
      <c r="P365" s="317"/>
    </row>
    <row r="366" spans="1:16" s="313" customFormat="1" ht="10.5" customHeight="1" outlineLevel="2">
      <c r="A366" s="498">
        <v>2</v>
      </c>
      <c r="B366" s="274">
        <v>2013</v>
      </c>
      <c r="C366" s="275" t="s">
        <v>363</v>
      </c>
      <c r="D366" s="275" t="s">
        <v>257</v>
      </c>
      <c r="E366" s="293" t="s">
        <v>390</v>
      </c>
      <c r="F366" s="293">
        <v>41307</v>
      </c>
      <c r="G366" s="275" t="s">
        <v>1650</v>
      </c>
      <c r="H366" s="273">
        <v>10</v>
      </c>
      <c r="I366" s="275" t="s">
        <v>460</v>
      </c>
      <c r="J366" s="307"/>
      <c r="K366" s="316"/>
      <c r="L366" s="271"/>
      <c r="M366" s="271"/>
      <c r="P366" s="317"/>
    </row>
    <row r="367" spans="1:16" s="278" customFormat="1" ht="10.5" customHeight="1" outlineLevel="2">
      <c r="A367" s="273">
        <v>2</v>
      </c>
      <c r="B367" s="274">
        <v>2013</v>
      </c>
      <c r="C367" s="275" t="s">
        <v>363</v>
      </c>
      <c r="D367" s="275" t="s">
        <v>257</v>
      </c>
      <c r="E367" s="293" t="s">
        <v>397</v>
      </c>
      <c r="F367" s="293">
        <v>41315</v>
      </c>
      <c r="G367" s="275" t="s">
        <v>989</v>
      </c>
      <c r="H367" s="273">
        <v>5</v>
      </c>
      <c r="I367" s="275" t="s">
        <v>396</v>
      </c>
      <c r="P367" s="273"/>
    </row>
    <row r="368" spans="1:16" s="323" customFormat="1" ht="10.5" customHeight="1" outlineLevel="2">
      <c r="A368" s="273">
        <v>3</v>
      </c>
      <c r="B368" s="273">
        <v>2013</v>
      </c>
      <c r="C368" s="275" t="s">
        <v>363</v>
      </c>
      <c r="D368" s="293" t="s">
        <v>257</v>
      </c>
      <c r="E368" s="275" t="s">
        <v>422</v>
      </c>
      <c r="F368" s="293">
        <v>41336</v>
      </c>
      <c r="G368" s="275" t="s">
        <v>989</v>
      </c>
      <c r="H368" s="273">
        <v>10</v>
      </c>
      <c r="I368" s="275" t="s">
        <v>491</v>
      </c>
      <c r="J368" s="313"/>
      <c r="K368" s="322"/>
      <c r="L368" s="271"/>
      <c r="M368" s="271"/>
      <c r="P368" s="337"/>
    </row>
    <row r="369" spans="1:16" s="278" customFormat="1" ht="10.5" customHeight="1" outlineLevel="2">
      <c r="A369" s="498">
        <v>6</v>
      </c>
      <c r="B369" s="273">
        <v>2013</v>
      </c>
      <c r="C369" s="293" t="s">
        <v>363</v>
      </c>
      <c r="D369" s="275" t="s">
        <v>257</v>
      </c>
      <c r="E369" s="275" t="s">
        <v>325</v>
      </c>
      <c r="F369" s="293">
        <v>41434</v>
      </c>
      <c r="G369" s="275" t="s">
        <v>1813</v>
      </c>
      <c r="H369" s="273">
        <v>10</v>
      </c>
      <c r="I369" s="275" t="s">
        <v>289</v>
      </c>
      <c r="P369" s="273"/>
    </row>
    <row r="370" spans="1:16" s="322" customFormat="1" ht="10.5" customHeight="1" outlineLevel="2">
      <c r="A370" s="498">
        <v>6</v>
      </c>
      <c r="B370" s="273">
        <v>2013</v>
      </c>
      <c r="C370" s="293" t="s">
        <v>363</v>
      </c>
      <c r="D370" s="275" t="s">
        <v>257</v>
      </c>
      <c r="E370" s="275" t="s">
        <v>325</v>
      </c>
      <c r="F370" s="293">
        <v>41434</v>
      </c>
      <c r="G370" s="275" t="s">
        <v>1814</v>
      </c>
      <c r="H370" s="273">
        <v>3</v>
      </c>
      <c r="I370" s="275" t="s">
        <v>240</v>
      </c>
      <c r="J370" s="307"/>
      <c r="L370" s="313"/>
      <c r="M370" s="313"/>
      <c r="P370" s="281"/>
    </row>
    <row r="371" spans="1:16" s="322" customFormat="1" ht="10.5" customHeight="1" outlineLevel="2">
      <c r="A371" s="273">
        <v>11</v>
      </c>
      <c r="B371" s="273">
        <v>2013</v>
      </c>
      <c r="C371" s="293" t="s">
        <v>363</v>
      </c>
      <c r="D371" s="275" t="s">
        <v>257</v>
      </c>
      <c r="E371" s="275" t="s">
        <v>393</v>
      </c>
      <c r="F371" s="293">
        <v>41594</v>
      </c>
      <c r="G371" s="275" t="s">
        <v>989</v>
      </c>
      <c r="H371" s="273">
        <v>5</v>
      </c>
      <c r="I371" s="275" t="s">
        <v>405</v>
      </c>
      <c r="J371" s="307"/>
      <c r="L371" s="313"/>
      <c r="M371" s="313"/>
      <c r="P371" s="281"/>
    </row>
    <row r="372" spans="1:16" s="326" customFormat="1" ht="10.5" customHeight="1" outlineLevel="2">
      <c r="A372" s="273">
        <v>11</v>
      </c>
      <c r="B372" s="273">
        <v>2013</v>
      </c>
      <c r="C372" s="293" t="s">
        <v>363</v>
      </c>
      <c r="D372" s="275" t="s">
        <v>257</v>
      </c>
      <c r="E372" s="275" t="s">
        <v>393</v>
      </c>
      <c r="F372" s="293">
        <v>41594</v>
      </c>
      <c r="G372" s="275" t="s">
        <v>2037</v>
      </c>
      <c r="H372" s="273">
        <v>10</v>
      </c>
      <c r="I372" s="275" t="s">
        <v>460</v>
      </c>
      <c r="J372" s="307"/>
      <c r="K372" s="323"/>
      <c r="L372" s="271"/>
      <c r="M372" s="271"/>
      <c r="P372" s="265"/>
    </row>
    <row r="373" spans="1:16" s="316" customFormat="1" ht="10.5" customHeight="1" outlineLevel="2">
      <c r="A373" s="265">
        <v>10</v>
      </c>
      <c r="B373" s="265">
        <v>2014</v>
      </c>
      <c r="C373" s="371" t="s">
        <v>363</v>
      </c>
      <c r="D373" s="267" t="s">
        <v>257</v>
      </c>
      <c r="E373" s="267" t="s">
        <v>378</v>
      </c>
      <c r="F373" s="371">
        <v>41685</v>
      </c>
      <c r="G373" s="267" t="s">
        <v>989</v>
      </c>
      <c r="H373" s="265">
        <v>10</v>
      </c>
      <c r="I373" s="267" t="s">
        <v>396</v>
      </c>
      <c r="J373" s="307"/>
      <c r="K373" s="322"/>
      <c r="L373" s="335"/>
      <c r="M373" s="335"/>
      <c r="P373" s="340"/>
    </row>
    <row r="374" spans="1:16" s="316" customFormat="1" ht="10.5" customHeight="1" outlineLevel="2">
      <c r="A374" s="265">
        <v>10</v>
      </c>
      <c r="B374" s="265">
        <v>2014</v>
      </c>
      <c r="C374" s="371" t="s">
        <v>363</v>
      </c>
      <c r="D374" s="267" t="s">
        <v>257</v>
      </c>
      <c r="E374" s="267" t="s">
        <v>378</v>
      </c>
      <c r="F374" s="371">
        <v>41685</v>
      </c>
      <c r="G374" s="267" t="s">
        <v>2081</v>
      </c>
      <c r="H374" s="265">
        <v>5</v>
      </c>
      <c r="I374" s="267" t="s">
        <v>460</v>
      </c>
      <c r="J374" s="322"/>
      <c r="K374" s="325"/>
      <c r="L374" s="335"/>
      <c r="M374" s="335"/>
      <c r="P374" s="340"/>
    </row>
    <row r="375" spans="1:16" s="343" customFormat="1" ht="10.5" customHeight="1" outlineLevel="2">
      <c r="A375" s="265">
        <v>10</v>
      </c>
      <c r="B375" s="265">
        <v>2014</v>
      </c>
      <c r="C375" s="371" t="s">
        <v>363</v>
      </c>
      <c r="D375" s="267" t="s">
        <v>257</v>
      </c>
      <c r="E375" s="267" t="s">
        <v>386</v>
      </c>
      <c r="F375" s="371">
        <v>41686</v>
      </c>
      <c r="G375" s="267" t="s">
        <v>989</v>
      </c>
      <c r="H375" s="265">
        <v>10</v>
      </c>
      <c r="I375" s="267" t="s">
        <v>396</v>
      </c>
      <c r="J375" s="325"/>
      <c r="P375" s="344"/>
    </row>
    <row r="376" spans="1:16" s="343" customFormat="1" ht="10.5" customHeight="1" outlineLevel="2">
      <c r="A376" s="265">
        <v>3</v>
      </c>
      <c r="B376" s="266">
        <v>2014</v>
      </c>
      <c r="C376" s="267" t="s">
        <v>363</v>
      </c>
      <c r="D376" s="268" t="s">
        <v>257</v>
      </c>
      <c r="E376" s="371" t="s">
        <v>422</v>
      </c>
      <c r="F376" s="371">
        <v>41700</v>
      </c>
      <c r="G376" s="267" t="s">
        <v>989</v>
      </c>
      <c r="H376" s="265">
        <v>7</v>
      </c>
      <c r="I376" s="326" t="s">
        <v>165</v>
      </c>
      <c r="J376" s="316"/>
      <c r="P376" s="344"/>
    </row>
    <row r="377" spans="1:16" s="343" customFormat="1" ht="10.5" customHeight="1" outlineLevel="2">
      <c r="A377" s="265">
        <v>6</v>
      </c>
      <c r="B377" s="266">
        <v>2014</v>
      </c>
      <c r="C377" s="267" t="s">
        <v>363</v>
      </c>
      <c r="D377" s="267" t="s">
        <v>257</v>
      </c>
      <c r="E377" s="371" t="s">
        <v>325</v>
      </c>
      <c r="F377" s="371">
        <v>41797</v>
      </c>
      <c r="G377" s="267" t="s">
        <v>2246</v>
      </c>
      <c r="H377" s="496">
        <v>7</v>
      </c>
      <c r="I377" s="497" t="s">
        <v>529</v>
      </c>
      <c r="J377" s="316"/>
      <c r="P377" s="344"/>
    </row>
    <row r="378" spans="1:16" s="343" customFormat="1" ht="10.5" customHeight="1" outlineLevel="1">
      <c r="A378" s="265"/>
      <c r="B378" s="266"/>
      <c r="C378" s="267"/>
      <c r="D378" s="267" t="s">
        <v>258</v>
      </c>
      <c r="E378" s="371"/>
      <c r="F378" s="371"/>
      <c r="G378" s="267"/>
      <c r="H378" s="496">
        <f>SUBTOTAL(9,H366:H377)</f>
        <v>92</v>
      </c>
      <c r="I378" s="497"/>
      <c r="J378" s="316"/>
      <c r="P378" s="344"/>
    </row>
    <row r="379" spans="1:16" s="336" customFormat="1" ht="10.5" customHeight="1" outlineLevel="2">
      <c r="A379" s="273">
        <v>3</v>
      </c>
      <c r="B379" s="273">
        <v>2013</v>
      </c>
      <c r="C379" s="275" t="s">
        <v>363</v>
      </c>
      <c r="D379" s="293" t="s">
        <v>521</v>
      </c>
      <c r="E379" s="275" t="s">
        <v>422</v>
      </c>
      <c r="F379" s="293">
        <v>41336</v>
      </c>
      <c r="G379" s="275" t="s">
        <v>1321</v>
      </c>
      <c r="H379" s="273">
        <v>3</v>
      </c>
      <c r="I379" s="275" t="s">
        <v>492</v>
      </c>
      <c r="J379" s="326"/>
      <c r="K379" s="316"/>
      <c r="L379" s="313"/>
      <c r="M379" s="313"/>
      <c r="P379" s="345"/>
    </row>
    <row r="380" spans="1:16" s="323" customFormat="1" ht="10.5" customHeight="1" outlineLevel="2">
      <c r="A380" s="273">
        <v>6</v>
      </c>
      <c r="B380" s="273">
        <v>2013</v>
      </c>
      <c r="C380" s="293" t="s">
        <v>363</v>
      </c>
      <c r="D380" s="275" t="s">
        <v>521</v>
      </c>
      <c r="E380" s="275" t="s">
        <v>325</v>
      </c>
      <c r="F380" s="293">
        <v>41434</v>
      </c>
      <c r="G380" s="275" t="s">
        <v>1815</v>
      </c>
      <c r="H380" s="273">
        <v>7</v>
      </c>
      <c r="I380" s="275" t="s">
        <v>284</v>
      </c>
      <c r="J380" s="316"/>
      <c r="K380" s="316"/>
      <c r="L380" s="271"/>
      <c r="M380" s="271"/>
      <c r="P380" s="337"/>
    </row>
    <row r="381" spans="1:16" s="326" customFormat="1" ht="10.5" customHeight="1" outlineLevel="2">
      <c r="A381" s="273">
        <v>10</v>
      </c>
      <c r="B381" s="274">
        <v>2013</v>
      </c>
      <c r="C381" s="275" t="s">
        <v>363</v>
      </c>
      <c r="D381" s="275" t="s">
        <v>521</v>
      </c>
      <c r="E381" s="293" t="s">
        <v>416</v>
      </c>
      <c r="F381" s="293">
        <v>41560</v>
      </c>
      <c r="G381" s="275" t="s">
        <v>1816</v>
      </c>
      <c r="H381" s="273">
        <v>3</v>
      </c>
      <c r="I381" s="275" t="s">
        <v>217</v>
      </c>
      <c r="J381" s="313"/>
      <c r="K381" s="316"/>
      <c r="L381" s="316"/>
      <c r="M381" s="316"/>
      <c r="P381" s="265"/>
    </row>
    <row r="382" spans="1:16" s="326" customFormat="1" ht="10.5" customHeight="1" outlineLevel="2">
      <c r="A382" s="265">
        <v>3</v>
      </c>
      <c r="B382" s="266">
        <v>2014</v>
      </c>
      <c r="C382" s="267" t="s">
        <v>363</v>
      </c>
      <c r="D382" s="268" t="s">
        <v>521</v>
      </c>
      <c r="E382" s="371" t="s">
        <v>422</v>
      </c>
      <c r="F382" s="371">
        <v>41700</v>
      </c>
      <c r="G382" s="267" t="s">
        <v>2108</v>
      </c>
      <c r="H382" s="265">
        <v>10</v>
      </c>
      <c r="I382" s="326" t="s">
        <v>537</v>
      </c>
      <c r="J382" s="313"/>
      <c r="K382" s="316"/>
      <c r="L382" s="307"/>
      <c r="M382" s="307"/>
      <c r="P382" s="265"/>
    </row>
    <row r="383" spans="1:16" s="326" customFormat="1" ht="10.5" customHeight="1" outlineLevel="2">
      <c r="A383" s="265">
        <v>10</v>
      </c>
      <c r="B383" s="265">
        <v>2014</v>
      </c>
      <c r="C383" s="267" t="s">
        <v>363</v>
      </c>
      <c r="D383" s="371" t="s">
        <v>521</v>
      </c>
      <c r="E383" s="267" t="s">
        <v>416</v>
      </c>
      <c r="F383" s="501">
        <v>41924</v>
      </c>
      <c r="G383" s="267" t="s">
        <v>2375</v>
      </c>
      <c r="H383" s="265">
        <v>7</v>
      </c>
      <c r="I383" s="326" t="s">
        <v>404</v>
      </c>
      <c r="J383" s="313"/>
      <c r="K383" s="316"/>
      <c r="L383" s="307"/>
      <c r="M383" s="307"/>
      <c r="P383" s="265"/>
    </row>
    <row r="384" spans="1:16" s="326" customFormat="1" ht="10.5" customHeight="1" outlineLevel="1">
      <c r="A384" s="265"/>
      <c r="B384" s="265"/>
      <c r="C384" s="267"/>
      <c r="D384" s="371" t="s">
        <v>700</v>
      </c>
      <c r="E384" s="267"/>
      <c r="F384" s="501"/>
      <c r="G384" s="267"/>
      <c r="H384" s="265">
        <f>SUBTOTAL(9,H379:H383)</f>
        <v>30</v>
      </c>
      <c r="J384" s="313"/>
      <c r="K384" s="316"/>
      <c r="L384" s="307"/>
      <c r="M384" s="307"/>
      <c r="P384" s="265"/>
    </row>
    <row r="385" spans="1:16" s="323" customFormat="1" ht="10.5" customHeight="1" outlineLevel="2">
      <c r="A385" s="286">
        <v>5</v>
      </c>
      <c r="B385" s="499">
        <v>2012</v>
      </c>
      <c r="C385" s="442" t="s">
        <v>363</v>
      </c>
      <c r="D385" s="442" t="s">
        <v>74</v>
      </c>
      <c r="E385" s="442" t="s">
        <v>325</v>
      </c>
      <c r="F385" s="503">
        <v>41049</v>
      </c>
      <c r="G385" s="504" t="s">
        <v>895</v>
      </c>
      <c r="H385" s="499">
        <v>10</v>
      </c>
      <c r="I385" s="442" t="s">
        <v>278</v>
      </c>
      <c r="J385" s="313"/>
      <c r="K385" s="322"/>
      <c r="L385" s="271"/>
      <c r="M385" s="271"/>
      <c r="P385" s="337"/>
    </row>
    <row r="386" spans="1:16" s="323" customFormat="1" ht="10.5" customHeight="1" outlineLevel="2">
      <c r="A386" s="286">
        <v>5</v>
      </c>
      <c r="B386" s="499">
        <v>2012</v>
      </c>
      <c r="C386" s="442" t="s">
        <v>363</v>
      </c>
      <c r="D386" s="442" t="s">
        <v>74</v>
      </c>
      <c r="E386" s="442" t="s">
        <v>325</v>
      </c>
      <c r="F386" s="503">
        <v>41049</v>
      </c>
      <c r="G386" s="504" t="s">
        <v>1323</v>
      </c>
      <c r="H386" s="499">
        <v>3</v>
      </c>
      <c r="I386" s="442" t="s">
        <v>1324</v>
      </c>
      <c r="J386" s="313"/>
      <c r="K386" s="322"/>
      <c r="L386" s="271"/>
      <c r="M386" s="271"/>
      <c r="P386" s="337"/>
    </row>
    <row r="387" spans="1:16" s="323" customFormat="1" ht="10.5" customHeight="1" outlineLevel="2">
      <c r="A387" s="286">
        <v>5</v>
      </c>
      <c r="B387" s="499">
        <v>2012</v>
      </c>
      <c r="C387" s="442" t="s">
        <v>363</v>
      </c>
      <c r="D387" s="442" t="s">
        <v>74</v>
      </c>
      <c r="E387" s="442" t="s">
        <v>325</v>
      </c>
      <c r="F387" s="503">
        <v>41049</v>
      </c>
      <c r="G387" s="504" t="s">
        <v>1325</v>
      </c>
      <c r="H387" s="499">
        <v>10</v>
      </c>
      <c r="I387" s="442" t="s">
        <v>1326</v>
      </c>
      <c r="J387" s="313"/>
      <c r="K387" s="322"/>
      <c r="L387" s="271"/>
      <c r="M387" s="271"/>
      <c r="P387" s="337"/>
    </row>
    <row r="388" spans="1:16" s="316" customFormat="1" ht="10.5" customHeight="1" outlineLevel="2">
      <c r="A388" s="286">
        <v>5</v>
      </c>
      <c r="B388" s="499">
        <v>2012</v>
      </c>
      <c r="C388" s="442" t="s">
        <v>363</v>
      </c>
      <c r="D388" s="442" t="s">
        <v>74</v>
      </c>
      <c r="E388" s="442" t="s">
        <v>1375</v>
      </c>
      <c r="F388" s="503">
        <v>41055</v>
      </c>
      <c r="G388" s="504" t="s">
        <v>895</v>
      </c>
      <c r="H388" s="499">
        <v>10</v>
      </c>
      <c r="I388" s="442" t="s">
        <v>1393</v>
      </c>
      <c r="J388" s="313"/>
      <c r="K388" s="323"/>
      <c r="L388" s="335"/>
      <c r="M388" s="335"/>
      <c r="P388" s="340"/>
    </row>
    <row r="389" spans="1:16" s="323" customFormat="1" ht="10.5" customHeight="1" outlineLevel="2">
      <c r="A389" s="273">
        <v>3</v>
      </c>
      <c r="B389" s="273">
        <v>2013</v>
      </c>
      <c r="C389" s="275" t="s">
        <v>363</v>
      </c>
      <c r="D389" s="293" t="s">
        <v>74</v>
      </c>
      <c r="E389" s="275" t="s">
        <v>422</v>
      </c>
      <c r="F389" s="293">
        <v>41336</v>
      </c>
      <c r="G389" s="275" t="s">
        <v>895</v>
      </c>
      <c r="H389" s="273">
        <v>10</v>
      </c>
      <c r="I389" s="275" t="s">
        <v>501</v>
      </c>
      <c r="J389" s="313"/>
      <c r="K389" s="322"/>
      <c r="L389" s="271"/>
      <c r="M389" s="271"/>
      <c r="P389" s="337"/>
    </row>
    <row r="390" spans="1:16" s="335" customFormat="1" ht="10.5" customHeight="1" outlineLevel="2">
      <c r="A390" s="273">
        <v>6</v>
      </c>
      <c r="B390" s="273">
        <v>2013</v>
      </c>
      <c r="C390" s="293" t="s">
        <v>363</v>
      </c>
      <c r="D390" s="275" t="s">
        <v>74</v>
      </c>
      <c r="E390" s="275" t="s">
        <v>325</v>
      </c>
      <c r="F390" s="293">
        <v>41434</v>
      </c>
      <c r="G390" s="275" t="s">
        <v>1817</v>
      </c>
      <c r="H390" s="273">
        <v>10</v>
      </c>
      <c r="I390" s="275" t="s">
        <v>1357</v>
      </c>
      <c r="J390" s="326"/>
      <c r="K390" s="316"/>
      <c r="L390" s="307"/>
      <c r="M390" s="307"/>
      <c r="P390" s="346"/>
    </row>
    <row r="391" spans="1:16" s="335" customFormat="1" ht="10.5" customHeight="1" outlineLevel="2">
      <c r="A391" s="498">
        <v>6</v>
      </c>
      <c r="B391" s="273">
        <v>2013</v>
      </c>
      <c r="C391" s="293" t="s">
        <v>363</v>
      </c>
      <c r="D391" s="275" t="s">
        <v>74</v>
      </c>
      <c r="E391" s="275" t="s">
        <v>1758</v>
      </c>
      <c r="F391" s="293">
        <v>41440</v>
      </c>
      <c r="G391" s="275" t="s">
        <v>1817</v>
      </c>
      <c r="H391" s="273">
        <v>15</v>
      </c>
      <c r="I391" s="275" t="s">
        <v>1818</v>
      </c>
      <c r="J391" s="326"/>
      <c r="K391" s="316"/>
      <c r="L391" s="307"/>
      <c r="M391" s="307"/>
      <c r="P391" s="346"/>
    </row>
    <row r="392" spans="1:16" s="325" customFormat="1" ht="10.5" customHeight="1" outlineLevel="2">
      <c r="A392" s="265">
        <v>3</v>
      </c>
      <c r="B392" s="266">
        <v>2014</v>
      </c>
      <c r="C392" s="267" t="s">
        <v>363</v>
      </c>
      <c r="D392" s="268" t="s">
        <v>74</v>
      </c>
      <c r="E392" s="371" t="s">
        <v>422</v>
      </c>
      <c r="F392" s="371">
        <v>41700</v>
      </c>
      <c r="G392" s="267" t="s">
        <v>1817</v>
      </c>
      <c r="H392" s="265">
        <v>10</v>
      </c>
      <c r="I392" s="326" t="s">
        <v>1010</v>
      </c>
      <c r="J392" s="326"/>
      <c r="K392" s="316"/>
      <c r="L392" s="313"/>
      <c r="M392" s="313"/>
      <c r="P392" s="339"/>
    </row>
    <row r="393" spans="1:16" s="326" customFormat="1" ht="10.5" customHeight="1" outlineLevel="2">
      <c r="A393" s="265">
        <v>3</v>
      </c>
      <c r="B393" s="266">
        <v>2014</v>
      </c>
      <c r="C393" s="267" t="s">
        <v>363</v>
      </c>
      <c r="D393" s="268" t="s">
        <v>74</v>
      </c>
      <c r="E393" s="371" t="s">
        <v>422</v>
      </c>
      <c r="F393" s="371">
        <v>41700</v>
      </c>
      <c r="G393" s="267" t="s">
        <v>895</v>
      </c>
      <c r="H393" s="265">
        <v>3</v>
      </c>
      <c r="I393" s="326" t="s">
        <v>487</v>
      </c>
      <c r="P393" s="265"/>
    </row>
    <row r="394" spans="1:16" s="325" customFormat="1" ht="10.5" customHeight="1" outlineLevel="2">
      <c r="A394" s="265">
        <v>5</v>
      </c>
      <c r="B394" s="266">
        <v>2014</v>
      </c>
      <c r="C394" s="267" t="s">
        <v>363</v>
      </c>
      <c r="D394" s="268" t="s">
        <v>74</v>
      </c>
      <c r="E394" s="371" t="s">
        <v>375</v>
      </c>
      <c r="F394" s="371">
        <v>41776</v>
      </c>
      <c r="G394" s="267" t="s">
        <v>1817</v>
      </c>
      <c r="H394" s="265">
        <v>10</v>
      </c>
      <c r="I394" s="326" t="s">
        <v>396</v>
      </c>
      <c r="J394" s="278"/>
      <c r="L394" s="313"/>
      <c r="M394" s="313"/>
      <c r="P394" s="339"/>
    </row>
    <row r="395" spans="1:16" s="278" customFormat="1" ht="10.5" customHeight="1" outlineLevel="2">
      <c r="A395" s="265">
        <v>10</v>
      </c>
      <c r="B395" s="265">
        <v>2014</v>
      </c>
      <c r="C395" s="267" t="s">
        <v>363</v>
      </c>
      <c r="D395" s="371" t="s">
        <v>74</v>
      </c>
      <c r="E395" s="267" t="s">
        <v>416</v>
      </c>
      <c r="F395" s="501">
        <v>41924</v>
      </c>
      <c r="G395" s="267" t="s">
        <v>2376</v>
      </c>
      <c r="H395" s="265">
        <v>7</v>
      </c>
      <c r="I395" s="326" t="s">
        <v>457</v>
      </c>
      <c r="P395" s="273"/>
    </row>
    <row r="396" spans="1:16" s="278" customFormat="1" ht="10.5" customHeight="1" outlineLevel="1">
      <c r="A396" s="265"/>
      <c r="B396" s="265"/>
      <c r="C396" s="267"/>
      <c r="D396" s="371" t="s">
        <v>75</v>
      </c>
      <c r="E396" s="267"/>
      <c r="F396" s="501"/>
      <c r="G396" s="267"/>
      <c r="H396" s="265">
        <f>SUBTOTAL(9,H385:H395)</f>
        <v>98</v>
      </c>
      <c r="I396" s="326"/>
      <c r="P396" s="273"/>
    </row>
    <row r="397" spans="1:16" s="326" customFormat="1" ht="10.5" customHeight="1" outlineLevel="2">
      <c r="A397" s="499">
        <v>5</v>
      </c>
      <c r="B397" s="499">
        <v>2012</v>
      </c>
      <c r="C397" s="442" t="s">
        <v>363</v>
      </c>
      <c r="D397" s="442" t="s">
        <v>116</v>
      </c>
      <c r="E397" s="442" t="s">
        <v>325</v>
      </c>
      <c r="F397" s="503">
        <v>41049</v>
      </c>
      <c r="G397" s="504" t="s">
        <v>1327</v>
      </c>
      <c r="H397" s="499">
        <v>7</v>
      </c>
      <c r="I397" s="442" t="s">
        <v>529</v>
      </c>
      <c r="P397" s="265"/>
    </row>
    <row r="398" spans="1:16" s="326" customFormat="1" ht="10.5" customHeight="1" outlineLevel="2">
      <c r="A398" s="499">
        <v>5</v>
      </c>
      <c r="B398" s="499">
        <v>2012</v>
      </c>
      <c r="C398" s="442" t="s">
        <v>363</v>
      </c>
      <c r="D398" s="442" t="s">
        <v>116</v>
      </c>
      <c r="E398" s="442" t="s">
        <v>325</v>
      </c>
      <c r="F398" s="503">
        <v>41049</v>
      </c>
      <c r="G398" s="504" t="s">
        <v>1328</v>
      </c>
      <c r="H398" s="499">
        <v>10</v>
      </c>
      <c r="I398" s="442" t="s">
        <v>0</v>
      </c>
      <c r="P398" s="265"/>
    </row>
    <row r="399" spans="1:16" s="326" customFormat="1" ht="10.5" customHeight="1" outlineLevel="2">
      <c r="A399" s="499">
        <v>5</v>
      </c>
      <c r="B399" s="499">
        <v>2012</v>
      </c>
      <c r="C399" s="442" t="s">
        <v>363</v>
      </c>
      <c r="D399" s="442" t="s">
        <v>116</v>
      </c>
      <c r="E399" s="442" t="s">
        <v>325</v>
      </c>
      <c r="F399" s="503">
        <v>41049</v>
      </c>
      <c r="G399" s="504" t="s">
        <v>1329</v>
      </c>
      <c r="H399" s="499">
        <v>7</v>
      </c>
      <c r="I399" s="442" t="s">
        <v>786</v>
      </c>
      <c r="P399" s="265"/>
    </row>
    <row r="400" spans="1:16" s="278" customFormat="1" ht="10.5" customHeight="1" outlineLevel="2">
      <c r="A400" s="499">
        <v>5</v>
      </c>
      <c r="B400" s="499">
        <v>2012</v>
      </c>
      <c r="C400" s="442" t="s">
        <v>363</v>
      </c>
      <c r="D400" s="442" t="s">
        <v>116</v>
      </c>
      <c r="E400" s="442" t="s">
        <v>325</v>
      </c>
      <c r="F400" s="503">
        <v>41049</v>
      </c>
      <c r="G400" s="504" t="s">
        <v>1330</v>
      </c>
      <c r="H400" s="499">
        <v>3</v>
      </c>
      <c r="I400" s="442" t="s">
        <v>233</v>
      </c>
      <c r="P400" s="273"/>
    </row>
    <row r="401" spans="1:16" s="324" customFormat="1" ht="10.5" customHeight="1" outlineLevel="2">
      <c r="A401" s="499">
        <v>5</v>
      </c>
      <c r="B401" s="499">
        <v>2012</v>
      </c>
      <c r="C401" s="442" t="s">
        <v>363</v>
      </c>
      <c r="D401" s="442" t="s">
        <v>116</v>
      </c>
      <c r="E401" s="442" t="s">
        <v>1375</v>
      </c>
      <c r="F401" s="503">
        <v>41055</v>
      </c>
      <c r="G401" s="504" t="s">
        <v>1328</v>
      </c>
      <c r="H401" s="499">
        <v>5</v>
      </c>
      <c r="I401" s="442" t="s">
        <v>1397</v>
      </c>
      <c r="J401" s="316"/>
      <c r="K401" s="325"/>
      <c r="L401" s="322"/>
      <c r="M401" s="322"/>
      <c r="P401" s="338"/>
    </row>
    <row r="402" spans="1:16" s="324" customFormat="1" ht="10.5" customHeight="1" outlineLevel="2">
      <c r="A402" s="498">
        <v>6</v>
      </c>
      <c r="B402" s="273">
        <v>2013</v>
      </c>
      <c r="C402" s="293" t="s">
        <v>363</v>
      </c>
      <c r="D402" s="275" t="s">
        <v>116</v>
      </c>
      <c r="E402" s="275" t="s">
        <v>325</v>
      </c>
      <c r="F402" s="293">
        <v>41434</v>
      </c>
      <c r="G402" s="275" t="s">
        <v>1819</v>
      </c>
      <c r="H402" s="273">
        <v>10</v>
      </c>
      <c r="I402" s="275" t="s">
        <v>285</v>
      </c>
      <c r="J402" s="322"/>
      <c r="L402" s="322"/>
      <c r="M402" s="322"/>
      <c r="P402" s="338"/>
    </row>
    <row r="403" spans="1:16" s="324" customFormat="1" ht="10.5" customHeight="1" outlineLevel="2">
      <c r="A403" s="498">
        <v>6</v>
      </c>
      <c r="B403" s="273">
        <v>2013</v>
      </c>
      <c r="C403" s="293" t="s">
        <v>363</v>
      </c>
      <c r="D403" s="275" t="s">
        <v>116</v>
      </c>
      <c r="E403" s="275" t="s">
        <v>325</v>
      </c>
      <c r="F403" s="293">
        <v>41434</v>
      </c>
      <c r="G403" s="275" t="s">
        <v>1820</v>
      </c>
      <c r="H403" s="273">
        <v>10</v>
      </c>
      <c r="I403" s="275" t="s">
        <v>286</v>
      </c>
      <c r="J403" s="316"/>
      <c r="L403" s="322"/>
      <c r="M403" s="322"/>
      <c r="P403" s="338"/>
    </row>
    <row r="404" spans="1:16" s="316" customFormat="1" ht="10.5" customHeight="1" outlineLevel="2">
      <c r="A404" s="273">
        <v>6</v>
      </c>
      <c r="B404" s="273">
        <v>2013</v>
      </c>
      <c r="C404" s="293" t="s">
        <v>363</v>
      </c>
      <c r="D404" s="275" t="s">
        <v>116</v>
      </c>
      <c r="E404" s="275" t="s">
        <v>325</v>
      </c>
      <c r="F404" s="293">
        <v>41434</v>
      </c>
      <c r="G404" s="275" t="s">
        <v>1821</v>
      </c>
      <c r="H404" s="273">
        <v>10</v>
      </c>
      <c r="I404" s="275" t="s">
        <v>241</v>
      </c>
      <c r="K404" s="335"/>
      <c r="L404" s="333"/>
      <c r="M404" s="333"/>
      <c r="P404" s="340"/>
    </row>
    <row r="405" spans="1:16" s="316" customFormat="1" ht="10.5" customHeight="1" outlineLevel="2">
      <c r="A405" s="273">
        <v>6</v>
      </c>
      <c r="B405" s="273">
        <v>2013</v>
      </c>
      <c r="C405" s="293" t="s">
        <v>363</v>
      </c>
      <c r="D405" s="275" t="s">
        <v>116</v>
      </c>
      <c r="E405" s="275" t="s">
        <v>1758</v>
      </c>
      <c r="F405" s="293">
        <v>41440</v>
      </c>
      <c r="G405" s="275" t="s">
        <v>1820</v>
      </c>
      <c r="H405" s="273">
        <v>15</v>
      </c>
      <c r="I405" s="275" t="s">
        <v>1822</v>
      </c>
      <c r="K405" s="324"/>
      <c r="L405" s="313"/>
      <c r="M405" s="313"/>
      <c r="P405" s="340"/>
    </row>
    <row r="406" spans="1:16" s="307" customFormat="1" ht="10.5" customHeight="1" outlineLevel="2">
      <c r="A406" s="273">
        <v>6</v>
      </c>
      <c r="B406" s="273">
        <v>2013</v>
      </c>
      <c r="C406" s="293" t="s">
        <v>363</v>
      </c>
      <c r="D406" s="275" t="s">
        <v>116</v>
      </c>
      <c r="E406" s="275" t="s">
        <v>1758</v>
      </c>
      <c r="F406" s="293">
        <v>41440</v>
      </c>
      <c r="G406" s="275" t="s">
        <v>1823</v>
      </c>
      <c r="H406" s="273">
        <v>10</v>
      </c>
      <c r="I406" s="275" t="s">
        <v>1824</v>
      </c>
      <c r="J406" s="316"/>
      <c r="K406" s="324"/>
      <c r="L406" s="271"/>
      <c r="M406" s="271"/>
      <c r="P406" s="286"/>
    </row>
    <row r="407" spans="1:16" s="335" customFormat="1" ht="10.5" customHeight="1" outlineLevel="2">
      <c r="A407" s="273">
        <v>6</v>
      </c>
      <c r="B407" s="273">
        <v>2013</v>
      </c>
      <c r="C407" s="293" t="s">
        <v>363</v>
      </c>
      <c r="D407" s="275" t="s">
        <v>116</v>
      </c>
      <c r="E407" s="275" t="s">
        <v>1758</v>
      </c>
      <c r="F407" s="293">
        <v>41440</v>
      </c>
      <c r="G407" s="275" t="s">
        <v>1823</v>
      </c>
      <c r="H407" s="273">
        <v>15</v>
      </c>
      <c r="I407" s="275" t="s">
        <v>1825</v>
      </c>
      <c r="J407" s="278"/>
      <c r="K407" s="323"/>
      <c r="L407" s="324"/>
      <c r="M407" s="324"/>
      <c r="P407" s="346"/>
    </row>
    <row r="408" spans="1:16" s="335" customFormat="1" ht="10.5" customHeight="1" outlineLevel="2">
      <c r="A408" s="265">
        <v>3</v>
      </c>
      <c r="B408" s="266">
        <v>2014</v>
      </c>
      <c r="C408" s="267" t="s">
        <v>363</v>
      </c>
      <c r="D408" s="268" t="s">
        <v>116</v>
      </c>
      <c r="E408" s="371" t="s">
        <v>422</v>
      </c>
      <c r="F408" s="371">
        <v>41700</v>
      </c>
      <c r="G408" s="267" t="s">
        <v>2109</v>
      </c>
      <c r="H408" s="265">
        <v>10</v>
      </c>
      <c r="I408" s="326" t="s">
        <v>488</v>
      </c>
      <c r="J408" s="278"/>
      <c r="K408" s="323"/>
      <c r="L408" s="324"/>
      <c r="M408" s="324"/>
      <c r="P408" s="346"/>
    </row>
    <row r="409" spans="1:16" s="326" customFormat="1" ht="10.5" customHeight="1" outlineLevel="2">
      <c r="A409" s="265">
        <v>3</v>
      </c>
      <c r="B409" s="266">
        <v>2014</v>
      </c>
      <c r="C409" s="267" t="s">
        <v>363</v>
      </c>
      <c r="D409" s="268" t="s">
        <v>116</v>
      </c>
      <c r="E409" s="371" t="s">
        <v>422</v>
      </c>
      <c r="F409" s="371">
        <v>41700</v>
      </c>
      <c r="G409" s="267" t="s">
        <v>2110</v>
      </c>
      <c r="H409" s="265">
        <v>7</v>
      </c>
      <c r="I409" s="326" t="s">
        <v>246</v>
      </c>
      <c r="P409" s="265"/>
    </row>
    <row r="410" spans="1:16" s="335" customFormat="1" ht="10.5" customHeight="1" outlineLevel="2">
      <c r="A410" s="265">
        <v>3</v>
      </c>
      <c r="B410" s="266">
        <v>2014</v>
      </c>
      <c r="C410" s="267" t="s">
        <v>363</v>
      </c>
      <c r="D410" s="268" t="s">
        <v>116</v>
      </c>
      <c r="E410" s="371" t="s">
        <v>422</v>
      </c>
      <c r="F410" s="371">
        <v>41700</v>
      </c>
      <c r="G410" s="267" t="s">
        <v>2111</v>
      </c>
      <c r="H410" s="265">
        <v>7</v>
      </c>
      <c r="I410" s="326" t="s">
        <v>184</v>
      </c>
      <c r="J410" s="278"/>
      <c r="K410" s="323"/>
      <c r="L410" s="324"/>
      <c r="M410" s="324"/>
      <c r="P410" s="346"/>
    </row>
    <row r="411" spans="1:16" s="306" customFormat="1" ht="10.5" customHeight="1" outlineLevel="2">
      <c r="A411" s="265">
        <v>3</v>
      </c>
      <c r="B411" s="266">
        <v>2014</v>
      </c>
      <c r="C411" s="267" t="s">
        <v>363</v>
      </c>
      <c r="D411" s="268" t="s">
        <v>116</v>
      </c>
      <c r="E411" s="371" t="s">
        <v>422</v>
      </c>
      <c r="F411" s="371">
        <v>41700</v>
      </c>
      <c r="G411" s="267" t="s">
        <v>2112</v>
      </c>
      <c r="H411" s="265">
        <v>7</v>
      </c>
      <c r="I411" s="326" t="s">
        <v>83</v>
      </c>
      <c r="J411" s="307"/>
      <c r="K411" s="316"/>
      <c r="L411" s="271"/>
      <c r="M411" s="271"/>
      <c r="P411" s="509"/>
    </row>
    <row r="412" spans="1:16" s="335" customFormat="1" ht="10.5" customHeight="1" outlineLevel="2">
      <c r="A412" s="265">
        <v>3</v>
      </c>
      <c r="B412" s="266">
        <v>2014</v>
      </c>
      <c r="C412" s="267" t="s">
        <v>363</v>
      </c>
      <c r="D412" s="268" t="s">
        <v>116</v>
      </c>
      <c r="E412" s="371" t="s">
        <v>422</v>
      </c>
      <c r="F412" s="371">
        <v>41700</v>
      </c>
      <c r="G412" s="267" t="s">
        <v>2113</v>
      </c>
      <c r="H412" s="265">
        <v>10</v>
      </c>
      <c r="I412" s="326" t="s">
        <v>491</v>
      </c>
      <c r="J412" s="307"/>
      <c r="K412" s="323"/>
      <c r="L412" s="324"/>
      <c r="M412" s="324"/>
      <c r="P412" s="346"/>
    </row>
    <row r="413" spans="1:16" s="335" customFormat="1" ht="10.5" customHeight="1" outlineLevel="2">
      <c r="A413" s="265">
        <v>3</v>
      </c>
      <c r="B413" s="266">
        <v>2014</v>
      </c>
      <c r="C413" s="267" t="s">
        <v>363</v>
      </c>
      <c r="D413" s="268" t="s">
        <v>116</v>
      </c>
      <c r="E413" s="371" t="s">
        <v>422</v>
      </c>
      <c r="F413" s="371">
        <v>41700</v>
      </c>
      <c r="G413" s="267" t="s">
        <v>2114</v>
      </c>
      <c r="H413" s="265">
        <v>10</v>
      </c>
      <c r="I413" s="326" t="s">
        <v>69</v>
      </c>
      <c r="J413" s="307"/>
      <c r="K413" s="323"/>
      <c r="L413" s="324"/>
      <c r="M413" s="324"/>
      <c r="P413" s="346"/>
    </row>
    <row r="414" spans="1:16" s="278" customFormat="1" ht="10.5" customHeight="1" outlineLevel="2">
      <c r="A414" s="265">
        <v>6</v>
      </c>
      <c r="B414" s="266">
        <v>2014</v>
      </c>
      <c r="C414" s="267" t="s">
        <v>363</v>
      </c>
      <c r="D414" s="267" t="s">
        <v>116</v>
      </c>
      <c r="E414" s="371" t="s">
        <v>325</v>
      </c>
      <c r="F414" s="371">
        <v>41797</v>
      </c>
      <c r="G414" s="267" t="s">
        <v>2247</v>
      </c>
      <c r="H414" s="496">
        <v>10</v>
      </c>
      <c r="I414" s="497" t="s">
        <v>266</v>
      </c>
      <c r="P414" s="273"/>
    </row>
    <row r="415" spans="1:16" s="278" customFormat="1" ht="10.5" customHeight="1" outlineLevel="2">
      <c r="A415" s="265">
        <v>6</v>
      </c>
      <c r="B415" s="266">
        <v>2014</v>
      </c>
      <c r="C415" s="267" t="s">
        <v>363</v>
      </c>
      <c r="D415" s="267" t="s">
        <v>116</v>
      </c>
      <c r="E415" s="371" t="s">
        <v>325</v>
      </c>
      <c r="F415" s="371">
        <v>41797</v>
      </c>
      <c r="G415" s="267" t="s">
        <v>2248</v>
      </c>
      <c r="H415" s="496">
        <v>10</v>
      </c>
      <c r="I415" s="497" t="s">
        <v>1357</v>
      </c>
      <c r="P415" s="273"/>
    </row>
    <row r="416" spans="1:16" s="278" customFormat="1" ht="10.5" customHeight="1" outlineLevel="2">
      <c r="A416" s="265">
        <v>6</v>
      </c>
      <c r="B416" s="266">
        <v>2014</v>
      </c>
      <c r="C416" s="267" t="s">
        <v>363</v>
      </c>
      <c r="D416" s="267" t="s">
        <v>116</v>
      </c>
      <c r="E416" s="371" t="s">
        <v>2210</v>
      </c>
      <c r="F416" s="371">
        <v>41804</v>
      </c>
      <c r="G416" s="267" t="s">
        <v>2248</v>
      </c>
      <c r="H416" s="496">
        <v>10</v>
      </c>
      <c r="I416" s="497" t="s">
        <v>2249</v>
      </c>
      <c r="P416" s="273"/>
    </row>
    <row r="417" spans="1:16" s="313" customFormat="1" ht="10.5" customHeight="1" outlineLevel="2">
      <c r="A417" s="265">
        <v>6</v>
      </c>
      <c r="B417" s="266">
        <v>2014</v>
      </c>
      <c r="C417" s="267" t="s">
        <v>363</v>
      </c>
      <c r="D417" s="267" t="s">
        <v>116</v>
      </c>
      <c r="E417" s="371" t="s">
        <v>2210</v>
      </c>
      <c r="F417" s="371">
        <v>41804</v>
      </c>
      <c r="G417" s="267" t="s">
        <v>2247</v>
      </c>
      <c r="H417" s="496">
        <v>5</v>
      </c>
      <c r="I417" s="500" t="s">
        <v>2250</v>
      </c>
      <c r="J417" s="307"/>
      <c r="K417" s="316"/>
      <c r="L417" s="324"/>
      <c r="M417" s="324"/>
      <c r="P417" s="317"/>
    </row>
    <row r="418" spans="1:16" s="313" customFormat="1" ht="10.5" customHeight="1" outlineLevel="1">
      <c r="A418" s="265"/>
      <c r="B418" s="266"/>
      <c r="C418" s="267"/>
      <c r="D418" s="267" t="s">
        <v>136</v>
      </c>
      <c r="E418" s="371"/>
      <c r="F418" s="371"/>
      <c r="G418" s="267"/>
      <c r="H418" s="496">
        <f>SUBTOTAL(9,H397:H417)</f>
        <v>188</v>
      </c>
      <c r="I418" s="500"/>
      <c r="J418" s="307"/>
      <c r="K418" s="316"/>
      <c r="L418" s="324"/>
      <c r="M418" s="324"/>
      <c r="P418" s="317"/>
    </row>
    <row r="419" spans="1:16" s="313" customFormat="1" ht="10.5" customHeight="1" outlineLevel="2">
      <c r="A419" s="273">
        <v>6</v>
      </c>
      <c r="B419" s="273">
        <v>2013</v>
      </c>
      <c r="C419" s="293" t="s">
        <v>391</v>
      </c>
      <c r="D419" s="275" t="s">
        <v>1826</v>
      </c>
      <c r="E419" s="275" t="s">
        <v>325</v>
      </c>
      <c r="F419" s="293">
        <v>41434</v>
      </c>
      <c r="G419" s="275" t="s">
        <v>1827</v>
      </c>
      <c r="H419" s="273">
        <v>7</v>
      </c>
      <c r="I419" s="275" t="s">
        <v>253</v>
      </c>
      <c r="J419" s="271"/>
      <c r="K419" s="307"/>
      <c r="L419" s="324"/>
      <c r="M419" s="324"/>
      <c r="P419" s="317"/>
    </row>
    <row r="420" spans="1:16" s="313" customFormat="1" ht="10.5" customHeight="1" outlineLevel="2">
      <c r="A420" s="273">
        <v>6</v>
      </c>
      <c r="B420" s="273">
        <v>2013</v>
      </c>
      <c r="C420" s="293" t="s">
        <v>391</v>
      </c>
      <c r="D420" s="275" t="s">
        <v>1826</v>
      </c>
      <c r="E420" s="275" t="s">
        <v>1758</v>
      </c>
      <c r="F420" s="293">
        <v>41441</v>
      </c>
      <c r="G420" s="275" t="s">
        <v>1827</v>
      </c>
      <c r="H420" s="273">
        <v>10</v>
      </c>
      <c r="I420" s="275" t="s">
        <v>1828</v>
      </c>
      <c r="J420" s="271"/>
      <c r="K420" s="322"/>
      <c r="L420" s="324"/>
      <c r="M420" s="324"/>
      <c r="P420" s="317"/>
    </row>
    <row r="421" spans="1:16" s="313" customFormat="1" ht="10.5" customHeight="1" outlineLevel="1">
      <c r="A421" s="273"/>
      <c r="B421" s="273"/>
      <c r="C421" s="293"/>
      <c r="D421" s="275" t="s">
        <v>1829</v>
      </c>
      <c r="E421" s="275"/>
      <c r="F421" s="293"/>
      <c r="G421" s="275"/>
      <c r="H421" s="273">
        <f>SUBTOTAL(9,H419:H420)</f>
        <v>17</v>
      </c>
      <c r="I421" s="275"/>
      <c r="J421" s="271"/>
      <c r="K421" s="322"/>
      <c r="L421" s="324"/>
      <c r="M421" s="324"/>
      <c r="P421" s="317"/>
    </row>
    <row r="422" spans="1:16" s="335" customFormat="1" ht="10.5" customHeight="1" outlineLevel="2">
      <c r="A422" s="286">
        <v>7</v>
      </c>
      <c r="B422" s="499">
        <v>2012</v>
      </c>
      <c r="C422" s="442" t="s">
        <v>362</v>
      </c>
      <c r="D422" s="442" t="s">
        <v>1452</v>
      </c>
      <c r="E422" s="442" t="s">
        <v>399</v>
      </c>
      <c r="F422" s="503">
        <v>41091</v>
      </c>
      <c r="G422" s="504" t="s">
        <v>1453</v>
      </c>
      <c r="H422" s="499">
        <v>5</v>
      </c>
      <c r="I422" s="442" t="s">
        <v>376</v>
      </c>
      <c r="J422" s="278"/>
      <c r="K422" s="316"/>
      <c r="L422" s="324"/>
      <c r="M422" s="324"/>
      <c r="P422" s="346"/>
    </row>
    <row r="423" spans="1:16" s="335" customFormat="1" ht="10.5" customHeight="1" outlineLevel="1">
      <c r="A423" s="286"/>
      <c r="B423" s="499"/>
      <c r="C423" s="442"/>
      <c r="D423" s="442" t="s">
        <v>1454</v>
      </c>
      <c r="E423" s="442"/>
      <c r="F423" s="503"/>
      <c r="G423" s="504"/>
      <c r="H423" s="499">
        <f>SUBTOTAL(9,H422:H422)</f>
        <v>5</v>
      </c>
      <c r="I423" s="442"/>
      <c r="J423" s="278"/>
      <c r="K423" s="316"/>
      <c r="L423" s="324"/>
      <c r="M423" s="324"/>
      <c r="P423" s="346"/>
    </row>
    <row r="424" spans="1:16" s="323" customFormat="1" ht="10.5" customHeight="1" outlineLevel="2">
      <c r="A424" s="274">
        <v>3</v>
      </c>
      <c r="B424" s="498">
        <v>2013</v>
      </c>
      <c r="C424" s="505" t="s">
        <v>362</v>
      </c>
      <c r="D424" s="505" t="s">
        <v>1721</v>
      </c>
      <c r="E424" s="505" t="s">
        <v>394</v>
      </c>
      <c r="F424" s="506">
        <v>41350</v>
      </c>
      <c r="G424" s="507" t="s">
        <v>1722</v>
      </c>
      <c r="H424" s="498">
        <v>5</v>
      </c>
      <c r="I424" s="505" t="s">
        <v>376</v>
      </c>
      <c r="J424" s="313"/>
      <c r="K424" s="316"/>
      <c r="L424" s="324"/>
      <c r="M424" s="324"/>
      <c r="P424" s="337"/>
    </row>
    <row r="425" spans="1:16" s="323" customFormat="1" ht="10.5" customHeight="1" outlineLevel="2">
      <c r="A425" s="266">
        <v>3</v>
      </c>
      <c r="B425" s="508">
        <v>2014</v>
      </c>
      <c r="C425" s="510" t="s">
        <v>362</v>
      </c>
      <c r="D425" s="510" t="s">
        <v>1721</v>
      </c>
      <c r="E425" s="510" t="s">
        <v>394</v>
      </c>
      <c r="F425" s="511">
        <v>41714</v>
      </c>
      <c r="G425" s="512" t="s">
        <v>2151</v>
      </c>
      <c r="H425" s="508">
        <v>10</v>
      </c>
      <c r="I425" s="510" t="s">
        <v>379</v>
      </c>
      <c r="J425" s="313"/>
      <c r="K425" s="316"/>
      <c r="L425" s="324"/>
      <c r="M425" s="324"/>
      <c r="P425" s="337"/>
    </row>
    <row r="426" spans="1:16" s="307" customFormat="1" ht="10.5" customHeight="1" outlineLevel="2">
      <c r="A426" s="266">
        <v>3</v>
      </c>
      <c r="B426" s="508">
        <v>2014</v>
      </c>
      <c r="C426" s="510" t="s">
        <v>362</v>
      </c>
      <c r="D426" s="510" t="s">
        <v>1721</v>
      </c>
      <c r="E426" s="510" t="s">
        <v>388</v>
      </c>
      <c r="F426" s="511">
        <v>41721</v>
      </c>
      <c r="G426" s="512" t="s">
        <v>1722</v>
      </c>
      <c r="H426" s="508">
        <v>10</v>
      </c>
      <c r="I426" s="510" t="s">
        <v>396</v>
      </c>
      <c r="J426" s="313"/>
      <c r="K426" s="316"/>
      <c r="L426" s="316"/>
      <c r="M426" s="316"/>
      <c r="P426" s="286"/>
    </row>
    <row r="427" spans="1:16" s="307" customFormat="1" ht="10.5" customHeight="1" outlineLevel="1">
      <c r="A427" s="266"/>
      <c r="B427" s="508"/>
      <c r="C427" s="510"/>
      <c r="D427" s="510" t="s">
        <v>1723</v>
      </c>
      <c r="E427" s="510"/>
      <c r="F427" s="511"/>
      <c r="G427" s="512"/>
      <c r="H427" s="508">
        <f>SUBTOTAL(9,H424:H426)</f>
        <v>25</v>
      </c>
      <c r="I427" s="510"/>
      <c r="J427" s="313"/>
      <c r="K427" s="316"/>
      <c r="L427" s="316"/>
      <c r="M427" s="316"/>
      <c r="P427" s="286"/>
    </row>
    <row r="428" spans="1:16" s="307" customFormat="1" ht="10.5" customHeight="1" outlineLevel="2">
      <c r="A428" s="286">
        <v>3</v>
      </c>
      <c r="B428" s="287">
        <v>2012</v>
      </c>
      <c r="C428" s="288" t="s">
        <v>362</v>
      </c>
      <c r="D428" s="288" t="s">
        <v>259</v>
      </c>
      <c r="E428" s="314" t="s">
        <v>422</v>
      </c>
      <c r="F428" s="314">
        <v>40972</v>
      </c>
      <c r="G428" s="288" t="s">
        <v>323</v>
      </c>
      <c r="H428" s="286">
        <v>7</v>
      </c>
      <c r="I428" s="288" t="s">
        <v>165</v>
      </c>
      <c r="J428" s="313"/>
      <c r="K428" s="316"/>
      <c r="L428" s="316"/>
      <c r="M428" s="316"/>
      <c r="P428" s="286"/>
    </row>
    <row r="429" spans="1:16" s="313" customFormat="1" ht="10.5" customHeight="1" outlineLevel="2">
      <c r="A429" s="286">
        <v>3</v>
      </c>
      <c r="B429" s="287">
        <v>2012</v>
      </c>
      <c r="C429" s="288" t="s">
        <v>362</v>
      </c>
      <c r="D429" s="288" t="s">
        <v>259</v>
      </c>
      <c r="E429" s="314" t="s">
        <v>422</v>
      </c>
      <c r="F429" s="314">
        <v>40972</v>
      </c>
      <c r="G429" s="288" t="s">
        <v>1035</v>
      </c>
      <c r="H429" s="286">
        <v>7</v>
      </c>
      <c r="I429" s="288" t="s">
        <v>87</v>
      </c>
      <c r="K429" s="316"/>
      <c r="L429" s="324"/>
      <c r="M429" s="324"/>
      <c r="P429" s="317"/>
    </row>
    <row r="430" spans="1:16" s="335" customFormat="1" ht="10.5" customHeight="1" outlineLevel="2">
      <c r="A430" s="286">
        <v>3</v>
      </c>
      <c r="B430" s="287">
        <v>2012</v>
      </c>
      <c r="C430" s="288" t="s">
        <v>362</v>
      </c>
      <c r="D430" s="288" t="s">
        <v>259</v>
      </c>
      <c r="E430" s="314" t="s">
        <v>422</v>
      </c>
      <c r="F430" s="314">
        <v>40972</v>
      </c>
      <c r="G430" s="288" t="s">
        <v>307</v>
      </c>
      <c r="H430" s="286">
        <v>3</v>
      </c>
      <c r="I430" s="288" t="s">
        <v>494</v>
      </c>
      <c r="J430" s="313"/>
      <c r="K430" s="316"/>
      <c r="L430" s="316"/>
      <c r="M430" s="316"/>
      <c r="P430" s="346"/>
    </row>
    <row r="431" spans="1:16" s="335" customFormat="1" ht="10.5" customHeight="1" outlineLevel="1">
      <c r="A431" s="286"/>
      <c r="B431" s="287"/>
      <c r="C431" s="288"/>
      <c r="D431" s="288" t="s">
        <v>261</v>
      </c>
      <c r="E431" s="314"/>
      <c r="F431" s="314"/>
      <c r="G431" s="288"/>
      <c r="H431" s="286">
        <f>SUBTOTAL(9,H428:H430)</f>
        <v>17</v>
      </c>
      <c r="I431" s="288"/>
      <c r="J431" s="313"/>
      <c r="K431" s="316"/>
      <c r="L431" s="316"/>
      <c r="M431" s="316"/>
      <c r="P431" s="346"/>
    </row>
    <row r="432" spans="1:16" s="278" customFormat="1" ht="10.5" customHeight="1" outlineLevel="2">
      <c r="A432" s="498">
        <v>10</v>
      </c>
      <c r="B432" s="274">
        <v>2013</v>
      </c>
      <c r="C432" s="275" t="s">
        <v>391</v>
      </c>
      <c r="D432" s="275" t="s">
        <v>1830</v>
      </c>
      <c r="E432" s="293" t="s">
        <v>416</v>
      </c>
      <c r="F432" s="293">
        <v>41560</v>
      </c>
      <c r="G432" s="275" t="s">
        <v>1831</v>
      </c>
      <c r="H432" s="273">
        <v>7</v>
      </c>
      <c r="I432" s="275" t="s">
        <v>943</v>
      </c>
      <c r="J432" s="313"/>
      <c r="P432" s="273"/>
    </row>
    <row r="433" spans="1:16" s="278" customFormat="1" ht="10.5" customHeight="1" outlineLevel="1">
      <c r="A433" s="498"/>
      <c r="B433" s="274"/>
      <c r="C433" s="275"/>
      <c r="D433" s="275" t="s">
        <v>1832</v>
      </c>
      <c r="E433" s="293"/>
      <c r="F433" s="293"/>
      <c r="G433" s="275"/>
      <c r="H433" s="273">
        <f>SUBTOTAL(9,H432:H432)</f>
        <v>7</v>
      </c>
      <c r="I433" s="275"/>
      <c r="J433" s="313"/>
      <c r="P433" s="273"/>
    </row>
    <row r="434" spans="1:16" s="307" customFormat="1" ht="10.5" customHeight="1" outlineLevel="2">
      <c r="A434" s="273">
        <v>3</v>
      </c>
      <c r="B434" s="273">
        <v>2013</v>
      </c>
      <c r="C434" s="275" t="s">
        <v>428</v>
      </c>
      <c r="D434" s="293" t="s">
        <v>1680</v>
      </c>
      <c r="E434" s="275" t="s">
        <v>422</v>
      </c>
      <c r="F434" s="293">
        <v>41336</v>
      </c>
      <c r="G434" s="275" t="s">
        <v>1681</v>
      </c>
      <c r="H434" s="273">
        <v>7</v>
      </c>
      <c r="I434" s="275" t="s">
        <v>246</v>
      </c>
      <c r="J434" s="313"/>
      <c r="K434" s="322"/>
      <c r="P434" s="286"/>
    </row>
    <row r="435" spans="1:16" s="313" customFormat="1" ht="10.5" customHeight="1" outlineLevel="2">
      <c r="A435" s="273">
        <v>3</v>
      </c>
      <c r="B435" s="273">
        <v>2013</v>
      </c>
      <c r="C435" s="275" t="s">
        <v>428</v>
      </c>
      <c r="D435" s="293" t="s">
        <v>1680</v>
      </c>
      <c r="E435" s="275" t="s">
        <v>373</v>
      </c>
      <c r="F435" s="293">
        <v>41350</v>
      </c>
      <c r="G435" s="275" t="s">
        <v>1733</v>
      </c>
      <c r="H435" s="273">
        <v>5</v>
      </c>
      <c r="I435" s="275" t="s">
        <v>486</v>
      </c>
      <c r="K435" s="316"/>
      <c r="L435" s="316"/>
      <c r="M435" s="316"/>
      <c r="P435" s="317"/>
    </row>
    <row r="436" spans="1:16" s="335" customFormat="1" ht="10.5" customHeight="1" outlineLevel="2">
      <c r="A436" s="265">
        <v>3</v>
      </c>
      <c r="B436" s="266">
        <v>2014</v>
      </c>
      <c r="C436" s="267" t="s">
        <v>428</v>
      </c>
      <c r="D436" s="268" t="s">
        <v>1680</v>
      </c>
      <c r="E436" s="371" t="s">
        <v>422</v>
      </c>
      <c r="F436" s="371">
        <v>41700</v>
      </c>
      <c r="G436" s="267" t="s">
        <v>1681</v>
      </c>
      <c r="H436" s="265">
        <v>10</v>
      </c>
      <c r="I436" s="326" t="s">
        <v>500</v>
      </c>
      <c r="J436" s="278"/>
      <c r="K436" s="316"/>
      <c r="L436" s="325"/>
      <c r="M436" s="325"/>
      <c r="P436" s="346"/>
    </row>
    <row r="437" spans="1:16" s="335" customFormat="1" ht="10.5" customHeight="1" outlineLevel="1">
      <c r="A437" s="265"/>
      <c r="B437" s="266"/>
      <c r="C437" s="267"/>
      <c r="D437" s="268" t="s">
        <v>1682</v>
      </c>
      <c r="E437" s="371"/>
      <c r="F437" s="371"/>
      <c r="G437" s="267"/>
      <c r="H437" s="265">
        <f>SUBTOTAL(9,H434:H436)</f>
        <v>22</v>
      </c>
      <c r="I437" s="326"/>
      <c r="J437" s="278"/>
      <c r="K437" s="316"/>
      <c r="L437" s="325"/>
      <c r="M437" s="325"/>
      <c r="P437" s="346"/>
    </row>
    <row r="438" spans="1:16" s="278" customFormat="1" ht="10.5" customHeight="1" outlineLevel="2">
      <c r="A438" s="317">
        <v>5</v>
      </c>
      <c r="B438" s="499">
        <v>2012</v>
      </c>
      <c r="C438" s="442" t="s">
        <v>363</v>
      </c>
      <c r="D438" s="442" t="s">
        <v>262</v>
      </c>
      <c r="E438" s="442" t="s">
        <v>325</v>
      </c>
      <c r="F438" s="503">
        <v>41049</v>
      </c>
      <c r="G438" s="504" t="s">
        <v>899</v>
      </c>
      <c r="H438" s="499">
        <v>7</v>
      </c>
      <c r="I438" s="442" t="s">
        <v>231</v>
      </c>
      <c r="P438" s="273"/>
    </row>
    <row r="439" spans="1:16" s="326" customFormat="1" ht="10.5" customHeight="1" outlineLevel="2">
      <c r="A439" s="317">
        <v>5</v>
      </c>
      <c r="B439" s="499">
        <v>2012</v>
      </c>
      <c r="C439" s="442" t="s">
        <v>363</v>
      </c>
      <c r="D439" s="442" t="s">
        <v>262</v>
      </c>
      <c r="E439" s="442" t="s">
        <v>1375</v>
      </c>
      <c r="F439" s="503">
        <v>41055</v>
      </c>
      <c r="G439" s="504" t="s">
        <v>899</v>
      </c>
      <c r="H439" s="499">
        <v>5</v>
      </c>
      <c r="I439" s="442" t="s">
        <v>1398</v>
      </c>
      <c r="J439" s="278"/>
      <c r="K439" s="316"/>
      <c r="L439" s="325"/>
      <c r="M439" s="325"/>
      <c r="P439" s="265"/>
    </row>
    <row r="440" spans="1:16" s="313" customFormat="1" ht="10.5" customHeight="1" outlineLevel="2">
      <c r="A440" s="286">
        <v>10</v>
      </c>
      <c r="B440" s="499">
        <v>2012</v>
      </c>
      <c r="C440" s="442" t="s">
        <v>363</v>
      </c>
      <c r="D440" s="442" t="s">
        <v>262</v>
      </c>
      <c r="E440" s="442" t="s">
        <v>378</v>
      </c>
      <c r="F440" s="503">
        <v>41104</v>
      </c>
      <c r="G440" s="504" t="s">
        <v>1457</v>
      </c>
      <c r="H440" s="499">
        <v>5</v>
      </c>
      <c r="I440" s="442" t="s">
        <v>364</v>
      </c>
      <c r="K440" s="316"/>
      <c r="L440" s="316"/>
      <c r="M440" s="316"/>
      <c r="P440" s="317"/>
    </row>
    <row r="441" spans="1:16" s="313" customFormat="1" ht="10.5" customHeight="1" outlineLevel="2">
      <c r="A441" s="286">
        <v>10</v>
      </c>
      <c r="B441" s="287">
        <v>2012</v>
      </c>
      <c r="C441" s="288" t="s">
        <v>363</v>
      </c>
      <c r="D441" s="288" t="s">
        <v>262</v>
      </c>
      <c r="E441" s="314" t="s">
        <v>416</v>
      </c>
      <c r="F441" s="314">
        <v>41196</v>
      </c>
      <c r="G441" s="288" t="s">
        <v>1515</v>
      </c>
      <c r="H441" s="286">
        <v>10</v>
      </c>
      <c r="I441" s="288" t="s">
        <v>452</v>
      </c>
      <c r="J441" s="278"/>
      <c r="K441" s="307"/>
      <c r="L441" s="325"/>
      <c r="M441" s="325"/>
      <c r="P441" s="317"/>
    </row>
    <row r="442" spans="1:16" s="335" customFormat="1" ht="10.5" customHeight="1" outlineLevel="2">
      <c r="A442" s="286">
        <v>10</v>
      </c>
      <c r="B442" s="287">
        <v>2012</v>
      </c>
      <c r="C442" s="288" t="s">
        <v>363</v>
      </c>
      <c r="D442" s="288" t="s">
        <v>262</v>
      </c>
      <c r="E442" s="314" t="s">
        <v>416</v>
      </c>
      <c r="F442" s="314">
        <v>41196</v>
      </c>
      <c r="G442" s="288" t="s">
        <v>1516</v>
      </c>
      <c r="H442" s="286">
        <v>3</v>
      </c>
      <c r="I442" s="288" t="s">
        <v>445</v>
      </c>
      <c r="J442" s="278"/>
      <c r="K442" s="316"/>
      <c r="L442" s="325"/>
      <c r="M442" s="325"/>
      <c r="P442" s="346"/>
    </row>
    <row r="443" spans="1:16" s="278" customFormat="1" ht="10.5" customHeight="1" outlineLevel="2">
      <c r="A443" s="499">
        <v>10</v>
      </c>
      <c r="B443" s="287">
        <v>2012</v>
      </c>
      <c r="C443" s="288" t="s">
        <v>363</v>
      </c>
      <c r="D443" s="288" t="s">
        <v>262</v>
      </c>
      <c r="E443" s="314" t="s">
        <v>416</v>
      </c>
      <c r="F443" s="314">
        <v>41196</v>
      </c>
      <c r="G443" s="288" t="s">
        <v>1517</v>
      </c>
      <c r="H443" s="286">
        <v>7</v>
      </c>
      <c r="I443" s="288" t="s">
        <v>943</v>
      </c>
      <c r="P443" s="273"/>
    </row>
    <row r="444" spans="1:16" s="333" customFormat="1" ht="10.5" customHeight="1" outlineLevel="2">
      <c r="A444" s="499">
        <v>10</v>
      </c>
      <c r="B444" s="287">
        <v>2012</v>
      </c>
      <c r="C444" s="288" t="s">
        <v>363</v>
      </c>
      <c r="D444" s="288" t="s">
        <v>262</v>
      </c>
      <c r="E444" s="314" t="s">
        <v>416</v>
      </c>
      <c r="F444" s="314">
        <v>41196</v>
      </c>
      <c r="G444" s="288" t="s">
        <v>1518</v>
      </c>
      <c r="H444" s="286">
        <v>10</v>
      </c>
      <c r="I444" s="288" t="s">
        <v>458</v>
      </c>
      <c r="J444" s="278"/>
      <c r="K444" s="313"/>
      <c r="L444" s="307"/>
      <c r="M444" s="307"/>
      <c r="P444" s="342"/>
    </row>
    <row r="445" spans="1:16" s="333" customFormat="1" ht="10.5" customHeight="1" outlineLevel="2">
      <c r="A445" s="499">
        <v>10</v>
      </c>
      <c r="B445" s="287">
        <v>2012</v>
      </c>
      <c r="C445" s="288" t="s">
        <v>363</v>
      </c>
      <c r="D445" s="288" t="s">
        <v>262</v>
      </c>
      <c r="E445" s="314" t="s">
        <v>416</v>
      </c>
      <c r="F445" s="314">
        <v>41196</v>
      </c>
      <c r="G445" s="288" t="s">
        <v>1519</v>
      </c>
      <c r="H445" s="286">
        <v>7</v>
      </c>
      <c r="I445" s="288" t="s">
        <v>411</v>
      </c>
      <c r="J445" s="278"/>
      <c r="K445" s="313"/>
      <c r="L445" s="307"/>
      <c r="M445" s="307"/>
      <c r="P445" s="342"/>
    </row>
    <row r="446" spans="1:16" s="333" customFormat="1" ht="10.5" customHeight="1" outlineLevel="2">
      <c r="A446" s="498">
        <v>6</v>
      </c>
      <c r="B446" s="273">
        <v>2013</v>
      </c>
      <c r="C446" s="293" t="s">
        <v>363</v>
      </c>
      <c r="D446" s="275" t="s">
        <v>262</v>
      </c>
      <c r="E446" s="275" t="s">
        <v>325</v>
      </c>
      <c r="F446" s="293">
        <v>41434</v>
      </c>
      <c r="G446" s="275" t="s">
        <v>1833</v>
      </c>
      <c r="H446" s="273">
        <v>7</v>
      </c>
      <c r="I446" s="275" t="s">
        <v>523</v>
      </c>
      <c r="J446" s="278"/>
      <c r="K446" s="313"/>
      <c r="L446" s="307"/>
      <c r="M446" s="307"/>
      <c r="P446" s="342"/>
    </row>
    <row r="447" spans="1:16" s="278" customFormat="1" ht="10.5" customHeight="1" outlineLevel="2">
      <c r="A447" s="273">
        <v>6</v>
      </c>
      <c r="B447" s="273">
        <v>2013</v>
      </c>
      <c r="C447" s="293" t="s">
        <v>363</v>
      </c>
      <c r="D447" s="275" t="s">
        <v>262</v>
      </c>
      <c r="E447" s="275" t="s">
        <v>325</v>
      </c>
      <c r="F447" s="293">
        <v>41434</v>
      </c>
      <c r="G447" s="275" t="s">
        <v>1516</v>
      </c>
      <c r="H447" s="273">
        <v>3</v>
      </c>
      <c r="I447" s="275" t="s">
        <v>274</v>
      </c>
      <c r="P447" s="273"/>
    </row>
    <row r="448" spans="1:16" s="278" customFormat="1" ht="10.5" customHeight="1" outlineLevel="2">
      <c r="A448" s="498">
        <v>6</v>
      </c>
      <c r="B448" s="273">
        <v>2013</v>
      </c>
      <c r="C448" s="293" t="s">
        <v>363</v>
      </c>
      <c r="D448" s="275" t="s">
        <v>262</v>
      </c>
      <c r="E448" s="275" t="s">
        <v>325</v>
      </c>
      <c r="F448" s="293">
        <v>41434</v>
      </c>
      <c r="G448" s="275" t="s">
        <v>1834</v>
      </c>
      <c r="H448" s="273">
        <v>10</v>
      </c>
      <c r="I448" s="275" t="s">
        <v>328</v>
      </c>
      <c r="P448" s="273"/>
    </row>
    <row r="449" spans="1:16" s="313" customFormat="1" ht="10.5" customHeight="1" outlineLevel="2">
      <c r="A449" s="273">
        <v>6</v>
      </c>
      <c r="B449" s="273">
        <v>2013</v>
      </c>
      <c r="C449" s="293" t="s">
        <v>363</v>
      </c>
      <c r="D449" s="275" t="s">
        <v>262</v>
      </c>
      <c r="E449" s="275" t="s">
        <v>325</v>
      </c>
      <c r="F449" s="293">
        <v>41434</v>
      </c>
      <c r="G449" s="275" t="s">
        <v>1835</v>
      </c>
      <c r="H449" s="273">
        <v>7</v>
      </c>
      <c r="I449" s="275" t="s">
        <v>265</v>
      </c>
      <c r="J449" s="316"/>
      <c r="K449" s="316"/>
      <c r="P449" s="317"/>
    </row>
    <row r="450" spans="1:16" s="313" customFormat="1" ht="10.5" customHeight="1" outlineLevel="2">
      <c r="A450" s="273">
        <v>6</v>
      </c>
      <c r="B450" s="273">
        <v>2013</v>
      </c>
      <c r="C450" s="293" t="s">
        <v>363</v>
      </c>
      <c r="D450" s="275" t="s">
        <v>262</v>
      </c>
      <c r="E450" s="275" t="s">
        <v>325</v>
      </c>
      <c r="F450" s="293">
        <v>41434</v>
      </c>
      <c r="G450" s="275" t="s">
        <v>1836</v>
      </c>
      <c r="H450" s="273">
        <v>7</v>
      </c>
      <c r="I450" s="275" t="s">
        <v>275</v>
      </c>
      <c r="J450" s="307"/>
      <c r="K450" s="316"/>
      <c r="L450" s="316"/>
      <c r="M450" s="316"/>
      <c r="P450" s="317"/>
    </row>
    <row r="451" spans="1:16" s="316" customFormat="1" ht="10.5" customHeight="1" outlineLevel="2">
      <c r="A451" s="273">
        <v>6</v>
      </c>
      <c r="B451" s="273">
        <v>2013</v>
      </c>
      <c r="C451" s="293" t="s">
        <v>363</v>
      </c>
      <c r="D451" s="275" t="s">
        <v>262</v>
      </c>
      <c r="E451" s="275" t="s">
        <v>325</v>
      </c>
      <c r="F451" s="293">
        <v>41434</v>
      </c>
      <c r="G451" s="275" t="s">
        <v>1518</v>
      </c>
      <c r="H451" s="273">
        <v>10</v>
      </c>
      <c r="I451" s="275" t="s">
        <v>251</v>
      </c>
      <c r="J451" s="313"/>
      <c r="P451" s="340"/>
    </row>
    <row r="452" spans="1:16" s="307" customFormat="1" ht="10.5" customHeight="1" outlineLevel="2">
      <c r="A452" s="498">
        <v>6</v>
      </c>
      <c r="B452" s="273">
        <v>2013</v>
      </c>
      <c r="C452" s="293" t="s">
        <v>363</v>
      </c>
      <c r="D452" s="275" t="s">
        <v>262</v>
      </c>
      <c r="E452" s="275" t="s">
        <v>325</v>
      </c>
      <c r="F452" s="293">
        <v>41434</v>
      </c>
      <c r="G452" s="275" t="s">
        <v>1837</v>
      </c>
      <c r="H452" s="273">
        <v>7</v>
      </c>
      <c r="I452" s="275" t="s">
        <v>337</v>
      </c>
      <c r="J452" s="313"/>
      <c r="K452" s="316"/>
      <c r="L452" s="316"/>
      <c r="M452" s="316"/>
      <c r="P452" s="286"/>
    </row>
    <row r="453" spans="1:16" s="278" customFormat="1" ht="10.5" customHeight="1" outlineLevel="2">
      <c r="A453" s="498">
        <v>6</v>
      </c>
      <c r="B453" s="273">
        <v>2013</v>
      </c>
      <c r="C453" s="293" t="s">
        <v>363</v>
      </c>
      <c r="D453" s="275" t="s">
        <v>262</v>
      </c>
      <c r="E453" s="275" t="s">
        <v>325</v>
      </c>
      <c r="F453" s="293">
        <v>41434</v>
      </c>
      <c r="G453" s="275" t="s">
        <v>900</v>
      </c>
      <c r="H453" s="273">
        <v>10</v>
      </c>
      <c r="I453" s="275" t="s">
        <v>267</v>
      </c>
      <c r="P453" s="273"/>
    </row>
    <row r="454" spans="1:16" s="278" customFormat="1" ht="10.5" customHeight="1" outlineLevel="2">
      <c r="A454" s="498">
        <v>6</v>
      </c>
      <c r="B454" s="273">
        <v>2013</v>
      </c>
      <c r="C454" s="293" t="s">
        <v>363</v>
      </c>
      <c r="D454" s="275" t="s">
        <v>262</v>
      </c>
      <c r="E454" s="275" t="s">
        <v>1758</v>
      </c>
      <c r="F454" s="293">
        <v>41440</v>
      </c>
      <c r="G454" s="275" t="s">
        <v>1835</v>
      </c>
      <c r="H454" s="273">
        <v>10</v>
      </c>
      <c r="I454" s="275" t="s">
        <v>1839</v>
      </c>
      <c r="P454" s="273"/>
    </row>
    <row r="455" spans="1:16" s="278" customFormat="1" ht="10.5" customHeight="1" outlineLevel="2">
      <c r="A455" s="498">
        <v>6</v>
      </c>
      <c r="B455" s="273">
        <v>2013</v>
      </c>
      <c r="C455" s="293" t="s">
        <v>363</v>
      </c>
      <c r="D455" s="275" t="s">
        <v>262</v>
      </c>
      <c r="E455" s="275" t="s">
        <v>1758</v>
      </c>
      <c r="F455" s="293">
        <v>41440</v>
      </c>
      <c r="G455" s="275" t="s">
        <v>1518</v>
      </c>
      <c r="H455" s="273">
        <v>10</v>
      </c>
      <c r="I455" s="275" t="s">
        <v>1841</v>
      </c>
      <c r="P455" s="273"/>
    </row>
    <row r="456" spans="1:16" s="278" customFormat="1" ht="10.5" customHeight="1" outlineLevel="2">
      <c r="A456" s="498">
        <v>6</v>
      </c>
      <c r="B456" s="273">
        <v>2013</v>
      </c>
      <c r="C456" s="293" t="s">
        <v>363</v>
      </c>
      <c r="D456" s="275" t="s">
        <v>262</v>
      </c>
      <c r="E456" s="275" t="s">
        <v>1758</v>
      </c>
      <c r="F456" s="293">
        <v>41441</v>
      </c>
      <c r="G456" s="275" t="s">
        <v>1834</v>
      </c>
      <c r="H456" s="273">
        <v>15</v>
      </c>
      <c r="I456" s="275" t="s">
        <v>1838</v>
      </c>
      <c r="P456" s="273"/>
    </row>
    <row r="457" spans="1:16" s="322" customFormat="1" ht="10.5" customHeight="1" outlineLevel="2">
      <c r="A457" s="498">
        <v>6</v>
      </c>
      <c r="B457" s="273">
        <v>2013</v>
      </c>
      <c r="C457" s="293" t="s">
        <v>363</v>
      </c>
      <c r="D457" s="275" t="s">
        <v>262</v>
      </c>
      <c r="E457" s="275" t="s">
        <v>1758</v>
      </c>
      <c r="F457" s="293">
        <v>41441</v>
      </c>
      <c r="G457" s="275" t="s">
        <v>1836</v>
      </c>
      <c r="H457" s="273">
        <v>5</v>
      </c>
      <c r="I457" s="275" t="s">
        <v>1840</v>
      </c>
      <c r="J457" s="341"/>
      <c r="K457" s="333"/>
      <c r="L457" s="326"/>
      <c r="M457" s="326"/>
      <c r="P457" s="281"/>
    </row>
    <row r="458" spans="1:16" s="322" customFormat="1" ht="10.5" customHeight="1" outlineLevel="2">
      <c r="A458" s="273">
        <v>10</v>
      </c>
      <c r="B458" s="274">
        <v>2013</v>
      </c>
      <c r="C458" s="275" t="s">
        <v>363</v>
      </c>
      <c r="D458" s="275" t="s">
        <v>262</v>
      </c>
      <c r="E458" s="293" t="s">
        <v>416</v>
      </c>
      <c r="F458" s="293">
        <v>41560</v>
      </c>
      <c r="G458" s="275" t="s">
        <v>1842</v>
      </c>
      <c r="H458" s="273">
        <v>10</v>
      </c>
      <c r="I458" s="275" t="s">
        <v>458</v>
      </c>
      <c r="J458" s="341"/>
      <c r="K458" s="333"/>
      <c r="L458" s="326"/>
      <c r="M458" s="326"/>
      <c r="P458" s="281"/>
    </row>
    <row r="459" spans="1:16" s="326" customFormat="1" ht="10.5" customHeight="1" outlineLevel="2">
      <c r="A459" s="498">
        <v>10</v>
      </c>
      <c r="B459" s="274">
        <v>2013</v>
      </c>
      <c r="C459" s="275" t="s">
        <v>363</v>
      </c>
      <c r="D459" s="275" t="s">
        <v>262</v>
      </c>
      <c r="E459" s="293" t="s">
        <v>416</v>
      </c>
      <c r="F459" s="293">
        <v>41560</v>
      </c>
      <c r="G459" s="275" t="s">
        <v>1843</v>
      </c>
      <c r="H459" s="273">
        <v>7</v>
      </c>
      <c r="I459" s="275" t="s">
        <v>411</v>
      </c>
      <c r="P459" s="265"/>
    </row>
    <row r="460" spans="1:16" s="307" customFormat="1" ht="10.5" customHeight="1" outlineLevel="2">
      <c r="A460" s="265">
        <v>6</v>
      </c>
      <c r="B460" s="266">
        <v>2014</v>
      </c>
      <c r="C460" s="267" t="s">
        <v>363</v>
      </c>
      <c r="D460" s="267" t="s">
        <v>262</v>
      </c>
      <c r="E460" s="371" t="s">
        <v>325</v>
      </c>
      <c r="F460" s="371">
        <v>41797</v>
      </c>
      <c r="G460" s="267" t="s">
        <v>2251</v>
      </c>
      <c r="H460" s="496">
        <v>7</v>
      </c>
      <c r="I460" s="497" t="s">
        <v>1297</v>
      </c>
      <c r="J460" s="313"/>
      <c r="K460" s="333"/>
      <c r="L460" s="335"/>
      <c r="M460" s="326"/>
      <c r="P460" s="286"/>
    </row>
    <row r="461" spans="1:16" s="307" customFormat="1" ht="10.5" customHeight="1" outlineLevel="2">
      <c r="A461" s="265">
        <v>6</v>
      </c>
      <c r="B461" s="266">
        <v>2014</v>
      </c>
      <c r="C461" s="267" t="s">
        <v>363</v>
      </c>
      <c r="D461" s="267" t="s">
        <v>262</v>
      </c>
      <c r="E461" s="371" t="s">
        <v>325</v>
      </c>
      <c r="F461" s="371">
        <v>41797</v>
      </c>
      <c r="G461" s="267" t="s">
        <v>2252</v>
      </c>
      <c r="H461" s="496">
        <v>7</v>
      </c>
      <c r="I461" s="497" t="s">
        <v>293</v>
      </c>
      <c r="J461" s="313"/>
      <c r="K461" s="333"/>
      <c r="L461" s="335"/>
      <c r="M461" s="326"/>
      <c r="P461" s="286"/>
    </row>
    <row r="462" spans="1:16" s="307" customFormat="1" ht="10.5" customHeight="1" outlineLevel="2">
      <c r="A462" s="265">
        <v>6</v>
      </c>
      <c r="B462" s="266">
        <v>2014</v>
      </c>
      <c r="C462" s="267" t="s">
        <v>363</v>
      </c>
      <c r="D462" s="267" t="s">
        <v>262</v>
      </c>
      <c r="E462" s="371" t="s">
        <v>325</v>
      </c>
      <c r="F462" s="371">
        <v>41797</v>
      </c>
      <c r="G462" s="267" t="s">
        <v>2253</v>
      </c>
      <c r="H462" s="496">
        <v>10</v>
      </c>
      <c r="I462" s="497" t="s">
        <v>328</v>
      </c>
      <c r="J462" s="313"/>
      <c r="K462" s="333"/>
      <c r="L462" s="335"/>
      <c r="M462" s="326"/>
      <c r="P462" s="286"/>
    </row>
    <row r="463" spans="1:16" s="307" customFormat="1" ht="10.5" customHeight="1" outlineLevel="2">
      <c r="A463" s="265">
        <v>6</v>
      </c>
      <c r="B463" s="266">
        <v>2014</v>
      </c>
      <c r="C463" s="267" t="s">
        <v>363</v>
      </c>
      <c r="D463" s="267" t="s">
        <v>262</v>
      </c>
      <c r="E463" s="371" t="s">
        <v>325</v>
      </c>
      <c r="F463" s="371">
        <v>41797</v>
      </c>
      <c r="G463" s="267" t="s">
        <v>2254</v>
      </c>
      <c r="H463" s="496">
        <v>10</v>
      </c>
      <c r="I463" s="497" t="s">
        <v>278</v>
      </c>
      <c r="J463" s="313"/>
      <c r="K463" s="333"/>
      <c r="L463" s="324"/>
      <c r="M463" s="324"/>
      <c r="P463" s="286"/>
    </row>
    <row r="464" spans="1:16" s="313" customFormat="1" ht="10.5" customHeight="1" outlineLevel="2">
      <c r="A464" s="265">
        <v>6</v>
      </c>
      <c r="B464" s="266">
        <v>2014</v>
      </c>
      <c r="C464" s="267" t="s">
        <v>363</v>
      </c>
      <c r="D464" s="267" t="s">
        <v>262</v>
      </c>
      <c r="E464" s="371" t="s">
        <v>325</v>
      </c>
      <c r="F464" s="371">
        <v>41797</v>
      </c>
      <c r="G464" s="267" t="s">
        <v>1842</v>
      </c>
      <c r="H464" s="496">
        <v>10</v>
      </c>
      <c r="I464" s="497" t="s">
        <v>251</v>
      </c>
      <c r="K464" s="333"/>
      <c r="L464" s="324"/>
      <c r="M464" s="324"/>
      <c r="P464" s="317"/>
    </row>
    <row r="465" spans="1:16" s="313" customFormat="1" ht="10.5" customHeight="1" outlineLevel="2">
      <c r="A465" s="265">
        <v>6</v>
      </c>
      <c r="B465" s="266">
        <v>2014</v>
      </c>
      <c r="C465" s="267" t="s">
        <v>363</v>
      </c>
      <c r="D465" s="267" t="s">
        <v>262</v>
      </c>
      <c r="E465" s="371" t="s">
        <v>325</v>
      </c>
      <c r="F465" s="371">
        <v>41797</v>
      </c>
      <c r="G465" s="267" t="s">
        <v>2255</v>
      </c>
      <c r="H465" s="496">
        <v>10</v>
      </c>
      <c r="I465" s="497" t="s">
        <v>267</v>
      </c>
      <c r="K465" s="333"/>
      <c r="L465" s="335"/>
      <c r="M465" s="335"/>
      <c r="P465" s="317"/>
    </row>
    <row r="466" spans="1:16" s="278" customFormat="1" ht="10.5" customHeight="1" outlineLevel="2">
      <c r="A466" s="265">
        <v>6</v>
      </c>
      <c r="B466" s="266">
        <v>2014</v>
      </c>
      <c r="C466" s="267" t="s">
        <v>363</v>
      </c>
      <c r="D466" s="267" t="s">
        <v>262</v>
      </c>
      <c r="E466" s="371" t="s">
        <v>2210</v>
      </c>
      <c r="F466" s="371">
        <v>41804</v>
      </c>
      <c r="G466" s="267" t="s">
        <v>2252</v>
      </c>
      <c r="H466" s="496">
        <v>5</v>
      </c>
      <c r="I466" s="497" t="s">
        <v>2256</v>
      </c>
      <c r="P466" s="273"/>
    </row>
    <row r="467" spans="1:256" s="333" customFormat="1" ht="10.5" customHeight="1" outlineLevel="2">
      <c r="A467" s="265">
        <v>6</v>
      </c>
      <c r="B467" s="266">
        <v>2014</v>
      </c>
      <c r="C467" s="267" t="s">
        <v>363</v>
      </c>
      <c r="D467" s="267" t="s">
        <v>262</v>
      </c>
      <c r="E467" s="371" t="s">
        <v>2210</v>
      </c>
      <c r="F467" s="371">
        <v>41804</v>
      </c>
      <c r="G467" s="267" t="s">
        <v>2253</v>
      </c>
      <c r="H467" s="496">
        <v>10</v>
      </c>
      <c r="I467" s="497" t="s">
        <v>2257</v>
      </c>
      <c r="J467" s="307"/>
      <c r="L467" s="324"/>
      <c r="M467" s="324"/>
      <c r="N467" s="322"/>
      <c r="O467" s="322"/>
      <c r="P467" s="281"/>
      <c r="Q467" s="322"/>
      <c r="R467" s="322"/>
      <c r="S467" s="322"/>
      <c r="T467" s="322"/>
      <c r="U467" s="322"/>
      <c r="V467" s="322"/>
      <c r="W467" s="322"/>
      <c r="X467" s="322"/>
      <c r="Y467" s="322"/>
      <c r="Z467" s="322"/>
      <c r="AA467" s="322"/>
      <c r="AB467" s="322"/>
      <c r="AC467" s="322"/>
      <c r="AD467" s="322"/>
      <c r="AE467" s="322"/>
      <c r="AF467" s="322"/>
      <c r="AG467" s="322"/>
      <c r="AH467" s="322"/>
      <c r="AI467" s="322"/>
      <c r="AJ467" s="322"/>
      <c r="AK467" s="322"/>
      <c r="AL467" s="322"/>
      <c r="AM467" s="322"/>
      <c r="AN467" s="322"/>
      <c r="AO467" s="322"/>
      <c r="AP467" s="322"/>
      <c r="AQ467" s="322"/>
      <c r="AR467" s="322"/>
      <c r="AS467" s="322"/>
      <c r="AT467" s="322"/>
      <c r="AU467" s="322"/>
      <c r="AV467" s="322"/>
      <c r="AW467" s="322"/>
      <c r="AX467" s="322"/>
      <c r="AY467" s="322"/>
      <c r="AZ467" s="322"/>
      <c r="BA467" s="322"/>
      <c r="BB467" s="322"/>
      <c r="BC467" s="322"/>
      <c r="BD467" s="322"/>
      <c r="BE467" s="322"/>
      <c r="BF467" s="322"/>
      <c r="BG467" s="322"/>
      <c r="BH467" s="322"/>
      <c r="BI467" s="322"/>
      <c r="BJ467" s="322"/>
      <c r="BK467" s="322"/>
      <c r="BL467" s="322"/>
      <c r="BM467" s="322"/>
      <c r="BN467" s="322"/>
      <c r="BO467" s="322"/>
      <c r="BP467" s="322"/>
      <c r="BQ467" s="322"/>
      <c r="BR467" s="322"/>
      <c r="BS467" s="322"/>
      <c r="BT467" s="322"/>
      <c r="BU467" s="322"/>
      <c r="BV467" s="322"/>
      <c r="BW467" s="322"/>
      <c r="BX467" s="322"/>
      <c r="BY467" s="322"/>
      <c r="BZ467" s="322"/>
      <c r="CA467" s="322"/>
      <c r="CB467" s="322"/>
      <c r="CC467" s="322"/>
      <c r="CD467" s="322"/>
      <c r="CE467" s="322"/>
      <c r="CF467" s="322"/>
      <c r="CG467" s="322"/>
      <c r="CH467" s="322"/>
      <c r="CI467" s="322"/>
      <c r="CJ467" s="322"/>
      <c r="CK467" s="322"/>
      <c r="CL467" s="322"/>
      <c r="CM467" s="322"/>
      <c r="CN467" s="322"/>
      <c r="CO467" s="322"/>
      <c r="CP467" s="322"/>
      <c r="CQ467" s="322"/>
      <c r="CR467" s="322"/>
      <c r="CS467" s="322"/>
      <c r="CT467" s="322"/>
      <c r="CU467" s="322"/>
      <c r="CV467" s="322"/>
      <c r="CW467" s="322"/>
      <c r="CX467" s="322"/>
      <c r="CY467" s="322"/>
      <c r="CZ467" s="322"/>
      <c r="DA467" s="322"/>
      <c r="DB467" s="322"/>
      <c r="DC467" s="322"/>
      <c r="DD467" s="322"/>
      <c r="DE467" s="322"/>
      <c r="DF467" s="322"/>
      <c r="DG467" s="322"/>
      <c r="DH467" s="322"/>
      <c r="DI467" s="322"/>
      <c r="DJ467" s="322"/>
      <c r="DK467" s="322"/>
      <c r="DL467" s="322"/>
      <c r="DM467" s="322"/>
      <c r="DN467" s="322"/>
      <c r="DO467" s="322"/>
      <c r="DP467" s="322"/>
      <c r="DQ467" s="322"/>
      <c r="DR467" s="322"/>
      <c r="DS467" s="322"/>
      <c r="DT467" s="322"/>
      <c r="DU467" s="322"/>
      <c r="DV467" s="322"/>
      <c r="DW467" s="322"/>
      <c r="DX467" s="322"/>
      <c r="DY467" s="322"/>
      <c r="DZ467" s="322"/>
      <c r="EA467" s="322"/>
      <c r="EB467" s="322"/>
      <c r="EC467" s="322"/>
      <c r="ED467" s="322"/>
      <c r="EE467" s="322"/>
      <c r="EF467" s="322"/>
      <c r="EG467" s="322"/>
      <c r="EH467" s="322"/>
      <c r="EI467" s="322"/>
      <c r="EJ467" s="322"/>
      <c r="EK467" s="322"/>
      <c r="EL467" s="322"/>
      <c r="EM467" s="322"/>
      <c r="EN467" s="322"/>
      <c r="EO467" s="322"/>
      <c r="EP467" s="322"/>
      <c r="EQ467" s="322"/>
      <c r="ER467" s="322"/>
      <c r="ES467" s="322"/>
      <c r="ET467" s="322"/>
      <c r="EU467" s="322"/>
      <c r="EV467" s="322"/>
      <c r="EW467" s="322"/>
      <c r="EX467" s="322"/>
      <c r="EY467" s="322"/>
      <c r="EZ467" s="322"/>
      <c r="FA467" s="322"/>
      <c r="FB467" s="322"/>
      <c r="FC467" s="322"/>
      <c r="FD467" s="322"/>
      <c r="FE467" s="322"/>
      <c r="FF467" s="322"/>
      <c r="FG467" s="322"/>
      <c r="FH467" s="322"/>
      <c r="FI467" s="322"/>
      <c r="FJ467" s="322"/>
      <c r="FK467" s="322"/>
      <c r="FL467" s="322"/>
      <c r="FM467" s="322"/>
      <c r="FN467" s="322"/>
      <c r="FO467" s="322"/>
      <c r="FP467" s="322"/>
      <c r="FQ467" s="322"/>
      <c r="FR467" s="322"/>
      <c r="FS467" s="322"/>
      <c r="FT467" s="322"/>
      <c r="FU467" s="322"/>
      <c r="FV467" s="322"/>
      <c r="FW467" s="322"/>
      <c r="FX467" s="322"/>
      <c r="FY467" s="322"/>
      <c r="FZ467" s="322"/>
      <c r="GA467" s="322"/>
      <c r="GB467" s="322"/>
      <c r="GC467" s="322"/>
      <c r="GD467" s="322"/>
      <c r="GE467" s="322"/>
      <c r="GF467" s="322"/>
      <c r="GG467" s="322"/>
      <c r="GH467" s="322"/>
      <c r="GI467" s="322"/>
      <c r="GJ467" s="322"/>
      <c r="GK467" s="322"/>
      <c r="GL467" s="322"/>
      <c r="GM467" s="322"/>
      <c r="GN467" s="322"/>
      <c r="GO467" s="322"/>
      <c r="GP467" s="322"/>
      <c r="GQ467" s="322"/>
      <c r="GR467" s="322"/>
      <c r="GS467" s="322"/>
      <c r="GT467" s="322"/>
      <c r="GU467" s="322"/>
      <c r="GV467" s="322"/>
      <c r="GW467" s="322"/>
      <c r="GX467" s="322"/>
      <c r="GY467" s="322"/>
      <c r="GZ467" s="322"/>
      <c r="HA467" s="322"/>
      <c r="HB467" s="322"/>
      <c r="HC467" s="322"/>
      <c r="HD467" s="322"/>
      <c r="HE467" s="322"/>
      <c r="HF467" s="322"/>
      <c r="HG467" s="322"/>
      <c r="HH467" s="322"/>
      <c r="HI467" s="322"/>
      <c r="HJ467" s="322"/>
      <c r="HK467" s="322"/>
      <c r="HL467" s="322"/>
      <c r="HM467" s="322"/>
      <c r="HN467" s="322"/>
      <c r="HO467" s="322"/>
      <c r="HP467" s="322"/>
      <c r="HQ467" s="322"/>
      <c r="HR467" s="322"/>
      <c r="HS467" s="322"/>
      <c r="HT467" s="322"/>
      <c r="HU467" s="322"/>
      <c r="HV467" s="322"/>
      <c r="HW467" s="322"/>
      <c r="HX467" s="322"/>
      <c r="HY467" s="322"/>
      <c r="HZ467" s="322"/>
      <c r="IA467" s="322"/>
      <c r="IB467" s="322"/>
      <c r="IC467" s="322"/>
      <c r="ID467" s="322"/>
      <c r="IE467" s="322"/>
      <c r="IF467" s="322"/>
      <c r="IG467" s="322"/>
      <c r="IH467" s="322"/>
      <c r="II467" s="322"/>
      <c r="IJ467" s="322"/>
      <c r="IK467" s="322"/>
      <c r="IL467" s="322"/>
      <c r="IM467" s="322"/>
      <c r="IN467" s="322"/>
      <c r="IO467" s="322"/>
      <c r="IP467" s="322"/>
      <c r="IQ467" s="322"/>
      <c r="IR467" s="322"/>
      <c r="IS467" s="322"/>
      <c r="IT467" s="322"/>
      <c r="IU467" s="322"/>
      <c r="IV467" s="322"/>
    </row>
    <row r="468" spans="1:256" s="333" customFormat="1" ht="10.5" customHeight="1" outlineLevel="2">
      <c r="A468" s="265">
        <v>6</v>
      </c>
      <c r="B468" s="266">
        <v>2014</v>
      </c>
      <c r="C468" s="267" t="s">
        <v>363</v>
      </c>
      <c r="D468" s="267" t="s">
        <v>262</v>
      </c>
      <c r="E468" s="371" t="s">
        <v>2210</v>
      </c>
      <c r="F468" s="371">
        <v>41804</v>
      </c>
      <c r="G468" s="267" t="s">
        <v>2254</v>
      </c>
      <c r="H468" s="496">
        <v>5</v>
      </c>
      <c r="I468" s="497" t="s">
        <v>2258</v>
      </c>
      <c r="J468" s="307"/>
      <c r="L468" s="324"/>
      <c r="M468" s="324"/>
      <c r="N468" s="322"/>
      <c r="O468" s="322"/>
      <c r="P468" s="281"/>
      <c r="Q468" s="322"/>
      <c r="R468" s="322"/>
      <c r="S468" s="322"/>
      <c r="T468" s="322"/>
      <c r="U468" s="322"/>
      <c r="V468" s="322"/>
      <c r="W468" s="322"/>
      <c r="X468" s="322"/>
      <c r="Y468" s="322"/>
      <c r="Z468" s="322"/>
      <c r="AA468" s="322"/>
      <c r="AB468" s="322"/>
      <c r="AC468" s="322"/>
      <c r="AD468" s="322"/>
      <c r="AE468" s="322"/>
      <c r="AF468" s="322"/>
      <c r="AG468" s="322"/>
      <c r="AH468" s="322"/>
      <c r="AI468" s="322"/>
      <c r="AJ468" s="322"/>
      <c r="AK468" s="322"/>
      <c r="AL468" s="322"/>
      <c r="AM468" s="322"/>
      <c r="AN468" s="322"/>
      <c r="AO468" s="322"/>
      <c r="AP468" s="322"/>
      <c r="AQ468" s="322"/>
      <c r="AR468" s="322"/>
      <c r="AS468" s="322"/>
      <c r="AT468" s="322"/>
      <c r="AU468" s="322"/>
      <c r="AV468" s="322"/>
      <c r="AW468" s="322"/>
      <c r="AX468" s="322"/>
      <c r="AY468" s="322"/>
      <c r="AZ468" s="322"/>
      <c r="BA468" s="322"/>
      <c r="BB468" s="322"/>
      <c r="BC468" s="322"/>
      <c r="BD468" s="322"/>
      <c r="BE468" s="322"/>
      <c r="BF468" s="322"/>
      <c r="BG468" s="322"/>
      <c r="BH468" s="322"/>
      <c r="BI468" s="322"/>
      <c r="BJ468" s="322"/>
      <c r="BK468" s="322"/>
      <c r="BL468" s="322"/>
      <c r="BM468" s="322"/>
      <c r="BN468" s="322"/>
      <c r="BO468" s="322"/>
      <c r="BP468" s="322"/>
      <c r="BQ468" s="322"/>
      <c r="BR468" s="322"/>
      <c r="BS468" s="322"/>
      <c r="BT468" s="322"/>
      <c r="BU468" s="322"/>
      <c r="BV468" s="322"/>
      <c r="BW468" s="322"/>
      <c r="BX468" s="322"/>
      <c r="BY468" s="322"/>
      <c r="BZ468" s="322"/>
      <c r="CA468" s="322"/>
      <c r="CB468" s="322"/>
      <c r="CC468" s="322"/>
      <c r="CD468" s="322"/>
      <c r="CE468" s="322"/>
      <c r="CF468" s="322"/>
      <c r="CG468" s="322"/>
      <c r="CH468" s="322"/>
      <c r="CI468" s="322"/>
      <c r="CJ468" s="322"/>
      <c r="CK468" s="322"/>
      <c r="CL468" s="322"/>
      <c r="CM468" s="322"/>
      <c r="CN468" s="322"/>
      <c r="CO468" s="322"/>
      <c r="CP468" s="322"/>
      <c r="CQ468" s="322"/>
      <c r="CR468" s="322"/>
      <c r="CS468" s="322"/>
      <c r="CT468" s="322"/>
      <c r="CU468" s="322"/>
      <c r="CV468" s="322"/>
      <c r="CW468" s="322"/>
      <c r="CX468" s="322"/>
      <c r="CY468" s="322"/>
      <c r="CZ468" s="322"/>
      <c r="DA468" s="322"/>
      <c r="DB468" s="322"/>
      <c r="DC468" s="322"/>
      <c r="DD468" s="322"/>
      <c r="DE468" s="322"/>
      <c r="DF468" s="322"/>
      <c r="DG468" s="322"/>
      <c r="DH468" s="322"/>
      <c r="DI468" s="322"/>
      <c r="DJ468" s="322"/>
      <c r="DK468" s="322"/>
      <c r="DL468" s="322"/>
      <c r="DM468" s="322"/>
      <c r="DN468" s="322"/>
      <c r="DO468" s="322"/>
      <c r="DP468" s="322"/>
      <c r="DQ468" s="322"/>
      <c r="DR468" s="322"/>
      <c r="DS468" s="322"/>
      <c r="DT468" s="322"/>
      <c r="DU468" s="322"/>
      <c r="DV468" s="322"/>
      <c r="DW468" s="322"/>
      <c r="DX468" s="322"/>
      <c r="DY468" s="322"/>
      <c r="DZ468" s="322"/>
      <c r="EA468" s="322"/>
      <c r="EB468" s="322"/>
      <c r="EC468" s="322"/>
      <c r="ED468" s="322"/>
      <c r="EE468" s="322"/>
      <c r="EF468" s="322"/>
      <c r="EG468" s="322"/>
      <c r="EH468" s="322"/>
      <c r="EI468" s="322"/>
      <c r="EJ468" s="322"/>
      <c r="EK468" s="322"/>
      <c r="EL468" s="322"/>
      <c r="EM468" s="322"/>
      <c r="EN468" s="322"/>
      <c r="EO468" s="322"/>
      <c r="EP468" s="322"/>
      <c r="EQ468" s="322"/>
      <c r="ER468" s="322"/>
      <c r="ES468" s="322"/>
      <c r="ET468" s="322"/>
      <c r="EU468" s="322"/>
      <c r="EV468" s="322"/>
      <c r="EW468" s="322"/>
      <c r="EX468" s="322"/>
      <c r="EY468" s="322"/>
      <c r="EZ468" s="322"/>
      <c r="FA468" s="322"/>
      <c r="FB468" s="322"/>
      <c r="FC468" s="322"/>
      <c r="FD468" s="322"/>
      <c r="FE468" s="322"/>
      <c r="FF468" s="322"/>
      <c r="FG468" s="322"/>
      <c r="FH468" s="322"/>
      <c r="FI468" s="322"/>
      <c r="FJ468" s="322"/>
      <c r="FK468" s="322"/>
      <c r="FL468" s="322"/>
      <c r="FM468" s="322"/>
      <c r="FN468" s="322"/>
      <c r="FO468" s="322"/>
      <c r="FP468" s="322"/>
      <c r="FQ468" s="322"/>
      <c r="FR468" s="322"/>
      <c r="FS468" s="322"/>
      <c r="FT468" s="322"/>
      <c r="FU468" s="322"/>
      <c r="FV468" s="322"/>
      <c r="FW468" s="322"/>
      <c r="FX468" s="322"/>
      <c r="FY468" s="322"/>
      <c r="FZ468" s="322"/>
      <c r="GA468" s="322"/>
      <c r="GB468" s="322"/>
      <c r="GC468" s="322"/>
      <c r="GD468" s="322"/>
      <c r="GE468" s="322"/>
      <c r="GF468" s="322"/>
      <c r="GG468" s="322"/>
      <c r="GH468" s="322"/>
      <c r="GI468" s="322"/>
      <c r="GJ468" s="322"/>
      <c r="GK468" s="322"/>
      <c r="GL468" s="322"/>
      <c r="GM468" s="322"/>
      <c r="GN468" s="322"/>
      <c r="GO468" s="322"/>
      <c r="GP468" s="322"/>
      <c r="GQ468" s="322"/>
      <c r="GR468" s="322"/>
      <c r="GS468" s="322"/>
      <c r="GT468" s="322"/>
      <c r="GU468" s="322"/>
      <c r="GV468" s="322"/>
      <c r="GW468" s="322"/>
      <c r="GX468" s="322"/>
      <c r="GY468" s="322"/>
      <c r="GZ468" s="322"/>
      <c r="HA468" s="322"/>
      <c r="HB468" s="322"/>
      <c r="HC468" s="322"/>
      <c r="HD468" s="322"/>
      <c r="HE468" s="322"/>
      <c r="HF468" s="322"/>
      <c r="HG468" s="322"/>
      <c r="HH468" s="322"/>
      <c r="HI468" s="322"/>
      <c r="HJ468" s="322"/>
      <c r="HK468" s="322"/>
      <c r="HL468" s="322"/>
      <c r="HM468" s="322"/>
      <c r="HN468" s="322"/>
      <c r="HO468" s="322"/>
      <c r="HP468" s="322"/>
      <c r="HQ468" s="322"/>
      <c r="HR468" s="322"/>
      <c r="HS468" s="322"/>
      <c r="HT468" s="322"/>
      <c r="HU468" s="322"/>
      <c r="HV468" s="322"/>
      <c r="HW468" s="322"/>
      <c r="HX468" s="322"/>
      <c r="HY468" s="322"/>
      <c r="HZ468" s="322"/>
      <c r="IA468" s="322"/>
      <c r="IB468" s="322"/>
      <c r="IC468" s="322"/>
      <c r="ID468" s="322"/>
      <c r="IE468" s="322"/>
      <c r="IF468" s="322"/>
      <c r="IG468" s="322"/>
      <c r="IH468" s="322"/>
      <c r="II468" s="322"/>
      <c r="IJ468" s="322"/>
      <c r="IK468" s="322"/>
      <c r="IL468" s="322"/>
      <c r="IM468" s="322"/>
      <c r="IN468" s="322"/>
      <c r="IO468" s="322"/>
      <c r="IP468" s="322"/>
      <c r="IQ468" s="322"/>
      <c r="IR468" s="322"/>
      <c r="IS468" s="322"/>
      <c r="IT468" s="322"/>
      <c r="IU468" s="322"/>
      <c r="IV468" s="322"/>
    </row>
    <row r="469" spans="1:256" s="333" customFormat="1" ht="10.5" customHeight="1" outlineLevel="2">
      <c r="A469" s="265">
        <v>6</v>
      </c>
      <c r="B469" s="266">
        <v>2014</v>
      </c>
      <c r="C469" s="267" t="s">
        <v>363</v>
      </c>
      <c r="D469" s="267" t="s">
        <v>262</v>
      </c>
      <c r="E469" s="371" t="s">
        <v>2210</v>
      </c>
      <c r="F469" s="371">
        <v>41804</v>
      </c>
      <c r="G469" s="267" t="s">
        <v>2251</v>
      </c>
      <c r="H469" s="496">
        <v>5</v>
      </c>
      <c r="I469" s="500" t="s">
        <v>2259</v>
      </c>
      <c r="J469" s="323"/>
      <c r="L469" s="324"/>
      <c r="M469" s="324"/>
      <c r="N469" s="322"/>
      <c r="O469" s="322"/>
      <c r="P469" s="281"/>
      <c r="Q469" s="322"/>
      <c r="R469" s="322"/>
      <c r="S469" s="322"/>
      <c r="T469" s="322"/>
      <c r="U469" s="322"/>
      <c r="V469" s="322"/>
      <c r="W469" s="322"/>
      <c r="X469" s="322"/>
      <c r="Y469" s="322"/>
      <c r="Z469" s="322"/>
      <c r="AA469" s="322"/>
      <c r="AB469" s="322"/>
      <c r="AC469" s="322"/>
      <c r="AD469" s="322"/>
      <c r="AE469" s="322"/>
      <c r="AF469" s="322"/>
      <c r="AG469" s="322"/>
      <c r="AH469" s="322"/>
      <c r="AI469" s="322"/>
      <c r="AJ469" s="322"/>
      <c r="AK469" s="322"/>
      <c r="AL469" s="322"/>
      <c r="AM469" s="322"/>
      <c r="AN469" s="322"/>
      <c r="AO469" s="322"/>
      <c r="AP469" s="322"/>
      <c r="AQ469" s="322"/>
      <c r="AR469" s="322"/>
      <c r="AS469" s="322"/>
      <c r="AT469" s="322"/>
      <c r="AU469" s="322"/>
      <c r="AV469" s="322"/>
      <c r="AW469" s="322"/>
      <c r="AX469" s="322"/>
      <c r="AY469" s="322"/>
      <c r="AZ469" s="322"/>
      <c r="BA469" s="322"/>
      <c r="BB469" s="322"/>
      <c r="BC469" s="322"/>
      <c r="BD469" s="322"/>
      <c r="BE469" s="322"/>
      <c r="BF469" s="322"/>
      <c r="BG469" s="322"/>
      <c r="BH469" s="322"/>
      <c r="BI469" s="322"/>
      <c r="BJ469" s="322"/>
      <c r="BK469" s="322"/>
      <c r="BL469" s="322"/>
      <c r="BM469" s="322"/>
      <c r="BN469" s="322"/>
      <c r="BO469" s="322"/>
      <c r="BP469" s="322"/>
      <c r="BQ469" s="322"/>
      <c r="BR469" s="322"/>
      <c r="BS469" s="322"/>
      <c r="BT469" s="322"/>
      <c r="BU469" s="322"/>
      <c r="BV469" s="322"/>
      <c r="BW469" s="322"/>
      <c r="BX469" s="322"/>
      <c r="BY469" s="322"/>
      <c r="BZ469" s="322"/>
      <c r="CA469" s="322"/>
      <c r="CB469" s="322"/>
      <c r="CC469" s="322"/>
      <c r="CD469" s="322"/>
      <c r="CE469" s="322"/>
      <c r="CF469" s="322"/>
      <c r="CG469" s="322"/>
      <c r="CH469" s="322"/>
      <c r="CI469" s="322"/>
      <c r="CJ469" s="322"/>
      <c r="CK469" s="322"/>
      <c r="CL469" s="322"/>
      <c r="CM469" s="322"/>
      <c r="CN469" s="322"/>
      <c r="CO469" s="322"/>
      <c r="CP469" s="322"/>
      <c r="CQ469" s="322"/>
      <c r="CR469" s="322"/>
      <c r="CS469" s="322"/>
      <c r="CT469" s="322"/>
      <c r="CU469" s="322"/>
      <c r="CV469" s="322"/>
      <c r="CW469" s="322"/>
      <c r="CX469" s="322"/>
      <c r="CY469" s="322"/>
      <c r="CZ469" s="322"/>
      <c r="DA469" s="322"/>
      <c r="DB469" s="322"/>
      <c r="DC469" s="322"/>
      <c r="DD469" s="322"/>
      <c r="DE469" s="322"/>
      <c r="DF469" s="322"/>
      <c r="DG469" s="322"/>
      <c r="DH469" s="322"/>
      <c r="DI469" s="322"/>
      <c r="DJ469" s="322"/>
      <c r="DK469" s="322"/>
      <c r="DL469" s="322"/>
      <c r="DM469" s="322"/>
      <c r="DN469" s="322"/>
      <c r="DO469" s="322"/>
      <c r="DP469" s="322"/>
      <c r="DQ469" s="322"/>
      <c r="DR469" s="322"/>
      <c r="DS469" s="322"/>
      <c r="DT469" s="322"/>
      <c r="DU469" s="322"/>
      <c r="DV469" s="322"/>
      <c r="DW469" s="322"/>
      <c r="DX469" s="322"/>
      <c r="DY469" s="322"/>
      <c r="DZ469" s="322"/>
      <c r="EA469" s="322"/>
      <c r="EB469" s="322"/>
      <c r="EC469" s="322"/>
      <c r="ED469" s="322"/>
      <c r="EE469" s="322"/>
      <c r="EF469" s="322"/>
      <c r="EG469" s="322"/>
      <c r="EH469" s="322"/>
      <c r="EI469" s="322"/>
      <c r="EJ469" s="322"/>
      <c r="EK469" s="322"/>
      <c r="EL469" s="322"/>
      <c r="EM469" s="322"/>
      <c r="EN469" s="322"/>
      <c r="EO469" s="322"/>
      <c r="EP469" s="322"/>
      <c r="EQ469" s="322"/>
      <c r="ER469" s="322"/>
      <c r="ES469" s="322"/>
      <c r="ET469" s="322"/>
      <c r="EU469" s="322"/>
      <c r="EV469" s="322"/>
      <c r="EW469" s="322"/>
      <c r="EX469" s="322"/>
      <c r="EY469" s="322"/>
      <c r="EZ469" s="322"/>
      <c r="FA469" s="322"/>
      <c r="FB469" s="322"/>
      <c r="FC469" s="322"/>
      <c r="FD469" s="322"/>
      <c r="FE469" s="322"/>
      <c r="FF469" s="322"/>
      <c r="FG469" s="322"/>
      <c r="FH469" s="322"/>
      <c r="FI469" s="322"/>
      <c r="FJ469" s="322"/>
      <c r="FK469" s="322"/>
      <c r="FL469" s="322"/>
      <c r="FM469" s="322"/>
      <c r="FN469" s="322"/>
      <c r="FO469" s="322"/>
      <c r="FP469" s="322"/>
      <c r="FQ469" s="322"/>
      <c r="FR469" s="322"/>
      <c r="FS469" s="322"/>
      <c r="FT469" s="322"/>
      <c r="FU469" s="322"/>
      <c r="FV469" s="322"/>
      <c r="FW469" s="322"/>
      <c r="FX469" s="322"/>
      <c r="FY469" s="322"/>
      <c r="FZ469" s="322"/>
      <c r="GA469" s="322"/>
      <c r="GB469" s="322"/>
      <c r="GC469" s="322"/>
      <c r="GD469" s="322"/>
      <c r="GE469" s="322"/>
      <c r="GF469" s="322"/>
      <c r="GG469" s="322"/>
      <c r="GH469" s="322"/>
      <c r="GI469" s="322"/>
      <c r="GJ469" s="322"/>
      <c r="GK469" s="322"/>
      <c r="GL469" s="322"/>
      <c r="GM469" s="322"/>
      <c r="GN469" s="322"/>
      <c r="GO469" s="322"/>
      <c r="GP469" s="322"/>
      <c r="GQ469" s="322"/>
      <c r="GR469" s="322"/>
      <c r="GS469" s="322"/>
      <c r="GT469" s="322"/>
      <c r="GU469" s="322"/>
      <c r="GV469" s="322"/>
      <c r="GW469" s="322"/>
      <c r="GX469" s="322"/>
      <c r="GY469" s="322"/>
      <c r="GZ469" s="322"/>
      <c r="HA469" s="322"/>
      <c r="HB469" s="322"/>
      <c r="HC469" s="322"/>
      <c r="HD469" s="322"/>
      <c r="HE469" s="322"/>
      <c r="HF469" s="322"/>
      <c r="HG469" s="322"/>
      <c r="HH469" s="322"/>
      <c r="HI469" s="322"/>
      <c r="HJ469" s="322"/>
      <c r="HK469" s="322"/>
      <c r="HL469" s="322"/>
      <c r="HM469" s="322"/>
      <c r="HN469" s="322"/>
      <c r="HO469" s="322"/>
      <c r="HP469" s="322"/>
      <c r="HQ469" s="322"/>
      <c r="HR469" s="322"/>
      <c r="HS469" s="322"/>
      <c r="HT469" s="322"/>
      <c r="HU469" s="322"/>
      <c r="HV469" s="322"/>
      <c r="HW469" s="322"/>
      <c r="HX469" s="322"/>
      <c r="HY469" s="322"/>
      <c r="HZ469" s="322"/>
      <c r="IA469" s="322"/>
      <c r="IB469" s="322"/>
      <c r="IC469" s="322"/>
      <c r="ID469" s="322"/>
      <c r="IE469" s="322"/>
      <c r="IF469" s="322"/>
      <c r="IG469" s="322"/>
      <c r="IH469" s="322"/>
      <c r="II469" s="322"/>
      <c r="IJ469" s="322"/>
      <c r="IK469" s="322"/>
      <c r="IL469" s="322"/>
      <c r="IM469" s="322"/>
      <c r="IN469" s="322"/>
      <c r="IO469" s="322"/>
      <c r="IP469" s="322"/>
      <c r="IQ469" s="322"/>
      <c r="IR469" s="322"/>
      <c r="IS469" s="322"/>
      <c r="IT469" s="322"/>
      <c r="IU469" s="322"/>
      <c r="IV469" s="322"/>
    </row>
    <row r="470" spans="1:16" s="322" customFormat="1" ht="10.5" customHeight="1" outlineLevel="2">
      <c r="A470" s="265">
        <v>10</v>
      </c>
      <c r="B470" s="265">
        <v>2014</v>
      </c>
      <c r="C470" s="267" t="s">
        <v>363</v>
      </c>
      <c r="D470" s="371" t="s">
        <v>262</v>
      </c>
      <c r="E470" s="267" t="s">
        <v>416</v>
      </c>
      <c r="F470" s="501">
        <v>41924</v>
      </c>
      <c r="G470" s="267" t="s">
        <v>2377</v>
      </c>
      <c r="H470" s="265">
        <v>10</v>
      </c>
      <c r="I470" s="326" t="s">
        <v>449</v>
      </c>
      <c r="J470" s="326"/>
      <c r="K470" s="333"/>
      <c r="L470" s="313"/>
      <c r="M470" s="313"/>
      <c r="P470" s="281"/>
    </row>
    <row r="471" spans="1:256" s="324" customFormat="1" ht="10.5" customHeight="1" outlineLevel="2">
      <c r="A471" s="265">
        <v>10</v>
      </c>
      <c r="B471" s="265">
        <v>2014</v>
      </c>
      <c r="C471" s="267" t="s">
        <v>363</v>
      </c>
      <c r="D471" s="371" t="s">
        <v>262</v>
      </c>
      <c r="E471" s="267" t="s">
        <v>416</v>
      </c>
      <c r="F471" s="501">
        <v>41924</v>
      </c>
      <c r="G471" s="267" t="s">
        <v>2378</v>
      </c>
      <c r="H471" s="265">
        <v>3</v>
      </c>
      <c r="I471" s="326" t="s">
        <v>408</v>
      </c>
      <c r="J471" s="326"/>
      <c r="K471" s="333"/>
      <c r="L471" s="313"/>
      <c r="M471" s="313"/>
      <c r="N471" s="333"/>
      <c r="O471" s="333"/>
      <c r="P471" s="342"/>
      <c r="Q471" s="333"/>
      <c r="R471" s="333"/>
      <c r="S471" s="333"/>
      <c r="T471" s="333"/>
      <c r="U471" s="333"/>
      <c r="V471" s="333"/>
      <c r="W471" s="333"/>
      <c r="X471" s="333"/>
      <c r="Y471" s="333"/>
      <c r="Z471" s="333"/>
      <c r="AA471" s="333"/>
      <c r="AB471" s="333"/>
      <c r="AC471" s="333"/>
      <c r="AD471" s="333"/>
      <c r="AE471" s="333"/>
      <c r="AF471" s="333"/>
      <c r="AG471" s="333"/>
      <c r="AH471" s="333"/>
      <c r="AI471" s="333"/>
      <c r="AJ471" s="333"/>
      <c r="AK471" s="333"/>
      <c r="AL471" s="333"/>
      <c r="AM471" s="333"/>
      <c r="AN471" s="333"/>
      <c r="AO471" s="333"/>
      <c r="AP471" s="333"/>
      <c r="AQ471" s="333"/>
      <c r="AR471" s="333"/>
      <c r="AS471" s="333"/>
      <c r="AT471" s="333"/>
      <c r="AU471" s="333"/>
      <c r="AV471" s="333"/>
      <c r="AW471" s="333"/>
      <c r="AX471" s="333"/>
      <c r="AY471" s="333"/>
      <c r="AZ471" s="333"/>
      <c r="BA471" s="333"/>
      <c r="BB471" s="333"/>
      <c r="BC471" s="333"/>
      <c r="BD471" s="333"/>
      <c r="BE471" s="333"/>
      <c r="BF471" s="333"/>
      <c r="BG471" s="333"/>
      <c r="BH471" s="333"/>
      <c r="BI471" s="333"/>
      <c r="BJ471" s="333"/>
      <c r="BK471" s="333"/>
      <c r="BL471" s="333"/>
      <c r="BM471" s="333"/>
      <c r="BN471" s="333"/>
      <c r="BO471" s="333"/>
      <c r="BP471" s="333"/>
      <c r="BQ471" s="333"/>
      <c r="BR471" s="333"/>
      <c r="BS471" s="333"/>
      <c r="BT471" s="333"/>
      <c r="BU471" s="333"/>
      <c r="BV471" s="333"/>
      <c r="BW471" s="333"/>
      <c r="BX471" s="333"/>
      <c r="BY471" s="333"/>
      <c r="BZ471" s="333"/>
      <c r="CA471" s="333"/>
      <c r="CB471" s="333"/>
      <c r="CC471" s="333"/>
      <c r="CD471" s="333"/>
      <c r="CE471" s="333"/>
      <c r="CF471" s="333"/>
      <c r="CG471" s="333"/>
      <c r="CH471" s="333"/>
      <c r="CI471" s="333"/>
      <c r="CJ471" s="333"/>
      <c r="CK471" s="333"/>
      <c r="CL471" s="333"/>
      <c r="CM471" s="333"/>
      <c r="CN471" s="333"/>
      <c r="CO471" s="333"/>
      <c r="CP471" s="333"/>
      <c r="CQ471" s="333"/>
      <c r="CR471" s="333"/>
      <c r="CS471" s="333"/>
      <c r="CT471" s="333"/>
      <c r="CU471" s="333"/>
      <c r="CV471" s="333"/>
      <c r="CW471" s="333"/>
      <c r="CX471" s="333"/>
      <c r="CY471" s="333"/>
      <c r="CZ471" s="333"/>
      <c r="DA471" s="333"/>
      <c r="DB471" s="333"/>
      <c r="DC471" s="333"/>
      <c r="DD471" s="333"/>
      <c r="DE471" s="333"/>
      <c r="DF471" s="333"/>
      <c r="DG471" s="333"/>
      <c r="DH471" s="333"/>
      <c r="DI471" s="333"/>
      <c r="DJ471" s="333"/>
      <c r="DK471" s="333"/>
      <c r="DL471" s="333"/>
      <c r="DM471" s="333"/>
      <c r="DN471" s="333"/>
      <c r="DO471" s="333"/>
      <c r="DP471" s="333"/>
      <c r="DQ471" s="333"/>
      <c r="DR471" s="333"/>
      <c r="DS471" s="333"/>
      <c r="DT471" s="333"/>
      <c r="DU471" s="333"/>
      <c r="DV471" s="333"/>
      <c r="DW471" s="333"/>
      <c r="DX471" s="333"/>
      <c r="DY471" s="333"/>
      <c r="DZ471" s="333"/>
      <c r="EA471" s="333"/>
      <c r="EB471" s="333"/>
      <c r="EC471" s="333"/>
      <c r="ED471" s="333"/>
      <c r="EE471" s="333"/>
      <c r="EF471" s="333"/>
      <c r="EG471" s="333"/>
      <c r="EH471" s="333"/>
      <c r="EI471" s="333"/>
      <c r="EJ471" s="333"/>
      <c r="EK471" s="333"/>
      <c r="EL471" s="333"/>
      <c r="EM471" s="333"/>
      <c r="EN471" s="333"/>
      <c r="EO471" s="333"/>
      <c r="EP471" s="333"/>
      <c r="EQ471" s="333"/>
      <c r="ER471" s="333"/>
      <c r="ES471" s="333"/>
      <c r="ET471" s="333"/>
      <c r="EU471" s="333"/>
      <c r="EV471" s="333"/>
      <c r="EW471" s="333"/>
      <c r="EX471" s="333"/>
      <c r="EY471" s="333"/>
      <c r="EZ471" s="333"/>
      <c r="FA471" s="333"/>
      <c r="FB471" s="333"/>
      <c r="FC471" s="333"/>
      <c r="FD471" s="333"/>
      <c r="FE471" s="333"/>
      <c r="FF471" s="333"/>
      <c r="FG471" s="333"/>
      <c r="FH471" s="333"/>
      <c r="FI471" s="333"/>
      <c r="FJ471" s="333"/>
      <c r="FK471" s="333"/>
      <c r="FL471" s="333"/>
      <c r="FM471" s="333"/>
      <c r="FN471" s="333"/>
      <c r="FO471" s="333"/>
      <c r="FP471" s="333"/>
      <c r="FQ471" s="333"/>
      <c r="FR471" s="333"/>
      <c r="FS471" s="333"/>
      <c r="FT471" s="333"/>
      <c r="FU471" s="333"/>
      <c r="FV471" s="333"/>
      <c r="FW471" s="333"/>
      <c r="FX471" s="333"/>
      <c r="FY471" s="333"/>
      <c r="FZ471" s="333"/>
      <c r="GA471" s="333"/>
      <c r="GB471" s="333"/>
      <c r="GC471" s="333"/>
      <c r="GD471" s="333"/>
      <c r="GE471" s="333"/>
      <c r="GF471" s="333"/>
      <c r="GG471" s="333"/>
      <c r="GH471" s="333"/>
      <c r="GI471" s="333"/>
      <c r="GJ471" s="333"/>
      <c r="GK471" s="333"/>
      <c r="GL471" s="333"/>
      <c r="GM471" s="333"/>
      <c r="GN471" s="333"/>
      <c r="GO471" s="333"/>
      <c r="GP471" s="333"/>
      <c r="GQ471" s="333"/>
      <c r="GR471" s="333"/>
      <c r="GS471" s="333"/>
      <c r="GT471" s="333"/>
      <c r="GU471" s="333"/>
      <c r="GV471" s="333"/>
      <c r="GW471" s="333"/>
      <c r="GX471" s="333"/>
      <c r="GY471" s="333"/>
      <c r="GZ471" s="333"/>
      <c r="HA471" s="333"/>
      <c r="HB471" s="333"/>
      <c r="HC471" s="333"/>
      <c r="HD471" s="333"/>
      <c r="HE471" s="333"/>
      <c r="HF471" s="333"/>
      <c r="HG471" s="333"/>
      <c r="HH471" s="333"/>
      <c r="HI471" s="333"/>
      <c r="HJ471" s="333"/>
      <c r="HK471" s="333"/>
      <c r="HL471" s="333"/>
      <c r="HM471" s="333"/>
      <c r="HN471" s="333"/>
      <c r="HO471" s="333"/>
      <c r="HP471" s="333"/>
      <c r="HQ471" s="333"/>
      <c r="HR471" s="333"/>
      <c r="HS471" s="333"/>
      <c r="HT471" s="333"/>
      <c r="HU471" s="333"/>
      <c r="HV471" s="333"/>
      <c r="HW471" s="333"/>
      <c r="HX471" s="333"/>
      <c r="HY471" s="333"/>
      <c r="HZ471" s="333"/>
      <c r="IA471" s="333"/>
      <c r="IB471" s="333"/>
      <c r="IC471" s="333"/>
      <c r="ID471" s="333"/>
      <c r="IE471" s="333"/>
      <c r="IF471" s="333"/>
      <c r="IG471" s="333"/>
      <c r="IH471" s="333"/>
      <c r="II471" s="333"/>
      <c r="IJ471" s="333"/>
      <c r="IK471" s="333"/>
      <c r="IL471" s="333"/>
      <c r="IM471" s="333"/>
      <c r="IN471" s="333"/>
      <c r="IO471" s="333"/>
      <c r="IP471" s="333"/>
      <c r="IQ471" s="333"/>
      <c r="IR471" s="333"/>
      <c r="IS471" s="333"/>
      <c r="IT471" s="333"/>
      <c r="IU471" s="333"/>
      <c r="IV471" s="333"/>
    </row>
    <row r="472" spans="1:16" s="326" customFormat="1" ht="10.5" customHeight="1" outlineLevel="2">
      <c r="A472" s="265">
        <v>10</v>
      </c>
      <c r="B472" s="265">
        <v>2014</v>
      </c>
      <c r="C472" s="267" t="s">
        <v>363</v>
      </c>
      <c r="D472" s="371" t="s">
        <v>262</v>
      </c>
      <c r="E472" s="267" t="s">
        <v>416</v>
      </c>
      <c r="F472" s="501">
        <v>41924</v>
      </c>
      <c r="G472" s="267" t="s">
        <v>2379</v>
      </c>
      <c r="H472" s="265">
        <v>3</v>
      </c>
      <c r="I472" s="326" t="s">
        <v>410</v>
      </c>
      <c r="P472" s="265"/>
    </row>
    <row r="473" spans="1:16" s="313" customFormat="1" ht="10.5" customHeight="1" outlineLevel="2">
      <c r="A473" s="265">
        <v>10</v>
      </c>
      <c r="B473" s="265">
        <v>2014</v>
      </c>
      <c r="C473" s="267" t="s">
        <v>363</v>
      </c>
      <c r="D473" s="371" t="s">
        <v>262</v>
      </c>
      <c r="E473" s="267" t="s">
        <v>416</v>
      </c>
      <c r="F473" s="501">
        <v>41924</v>
      </c>
      <c r="G473" s="267" t="s">
        <v>2380</v>
      </c>
      <c r="H473" s="265">
        <v>10</v>
      </c>
      <c r="I473" s="326" t="s">
        <v>473</v>
      </c>
      <c r="J473" s="326"/>
      <c r="K473" s="333"/>
      <c r="P473" s="317"/>
    </row>
    <row r="474" spans="1:16" s="313" customFormat="1" ht="10.5" customHeight="1" outlineLevel="2">
      <c r="A474" s="265">
        <v>10</v>
      </c>
      <c r="B474" s="265">
        <v>2014</v>
      </c>
      <c r="C474" s="267" t="s">
        <v>363</v>
      </c>
      <c r="D474" s="371" t="s">
        <v>262</v>
      </c>
      <c r="E474" s="267" t="s">
        <v>416</v>
      </c>
      <c r="F474" s="501">
        <v>41924</v>
      </c>
      <c r="G474" s="267" t="s">
        <v>2381</v>
      </c>
      <c r="H474" s="265">
        <v>10</v>
      </c>
      <c r="I474" s="326" t="s">
        <v>444</v>
      </c>
      <c r="J474" s="326"/>
      <c r="K474" s="333"/>
      <c r="P474" s="317"/>
    </row>
    <row r="475" spans="1:16" s="324" customFormat="1" ht="10.5" customHeight="1" outlineLevel="2">
      <c r="A475" s="265">
        <v>10</v>
      </c>
      <c r="B475" s="265">
        <v>2014</v>
      </c>
      <c r="C475" s="267" t="s">
        <v>363</v>
      </c>
      <c r="D475" s="371" t="s">
        <v>262</v>
      </c>
      <c r="E475" s="267" t="s">
        <v>416</v>
      </c>
      <c r="F475" s="501">
        <v>41924</v>
      </c>
      <c r="G475" s="267" t="s">
        <v>2382</v>
      </c>
      <c r="H475" s="265">
        <v>3</v>
      </c>
      <c r="I475" s="326" t="s">
        <v>402</v>
      </c>
      <c r="J475" s="326"/>
      <c r="K475" s="307"/>
      <c r="L475" s="313"/>
      <c r="M475" s="313"/>
      <c r="P475" s="338"/>
    </row>
    <row r="476" spans="1:16" s="324" customFormat="1" ht="10.5" customHeight="1" outlineLevel="2">
      <c r="A476" s="265">
        <v>10</v>
      </c>
      <c r="B476" s="265">
        <v>2014</v>
      </c>
      <c r="C476" s="267" t="s">
        <v>363</v>
      </c>
      <c r="D476" s="371" t="s">
        <v>262</v>
      </c>
      <c r="E476" s="267" t="s">
        <v>416</v>
      </c>
      <c r="F476" s="501">
        <v>41924</v>
      </c>
      <c r="G476" s="267" t="s">
        <v>2383</v>
      </c>
      <c r="H476" s="265">
        <v>10</v>
      </c>
      <c r="I476" s="326" t="s">
        <v>906</v>
      </c>
      <c r="J476" s="326"/>
      <c r="K476" s="307"/>
      <c r="L476" s="313"/>
      <c r="M476" s="313"/>
      <c r="P476" s="338"/>
    </row>
    <row r="477" spans="1:16" s="324" customFormat="1" ht="10.5" customHeight="1" outlineLevel="2">
      <c r="A477" s="265">
        <v>10</v>
      </c>
      <c r="B477" s="265">
        <v>2014</v>
      </c>
      <c r="C477" s="267" t="s">
        <v>363</v>
      </c>
      <c r="D477" s="371" t="s">
        <v>262</v>
      </c>
      <c r="E477" s="267" t="s">
        <v>416</v>
      </c>
      <c r="F477" s="501">
        <v>41924</v>
      </c>
      <c r="G477" s="267" t="s">
        <v>2384</v>
      </c>
      <c r="H477" s="265">
        <v>7</v>
      </c>
      <c r="I477" s="326" t="s">
        <v>883</v>
      </c>
      <c r="J477" s="326"/>
      <c r="K477" s="307"/>
      <c r="L477" s="313"/>
      <c r="M477" s="313"/>
      <c r="P477" s="338"/>
    </row>
    <row r="478" spans="1:16" s="324" customFormat="1" ht="10.5" customHeight="1" outlineLevel="2">
      <c r="A478" s="265">
        <v>10</v>
      </c>
      <c r="B478" s="265">
        <v>2014</v>
      </c>
      <c r="C478" s="267" t="s">
        <v>363</v>
      </c>
      <c r="D478" s="371" t="s">
        <v>262</v>
      </c>
      <c r="E478" s="267" t="s">
        <v>416</v>
      </c>
      <c r="F478" s="501">
        <v>41924</v>
      </c>
      <c r="G478" s="267" t="s">
        <v>2385</v>
      </c>
      <c r="H478" s="265">
        <v>10</v>
      </c>
      <c r="I478" s="326" t="s">
        <v>458</v>
      </c>
      <c r="J478" s="326"/>
      <c r="K478" s="307"/>
      <c r="L478" s="313"/>
      <c r="M478" s="313"/>
      <c r="P478" s="338"/>
    </row>
    <row r="479" spans="1:16" s="324" customFormat="1" ht="10.5" customHeight="1" outlineLevel="2">
      <c r="A479" s="265">
        <v>10</v>
      </c>
      <c r="B479" s="265">
        <v>2014</v>
      </c>
      <c r="C479" s="267" t="s">
        <v>363</v>
      </c>
      <c r="D479" s="371" t="s">
        <v>262</v>
      </c>
      <c r="E479" s="267" t="s">
        <v>416</v>
      </c>
      <c r="F479" s="501">
        <v>41924</v>
      </c>
      <c r="G479" s="267" t="s">
        <v>2386</v>
      </c>
      <c r="H479" s="265">
        <v>7</v>
      </c>
      <c r="I479" s="326" t="s">
        <v>411</v>
      </c>
      <c r="J479" s="316"/>
      <c r="K479" s="333"/>
      <c r="L479" s="313"/>
      <c r="M479" s="313"/>
      <c r="P479" s="338"/>
    </row>
    <row r="480" spans="1:16" s="324" customFormat="1" ht="10.5" customHeight="1" outlineLevel="2">
      <c r="A480" s="265">
        <v>10</v>
      </c>
      <c r="B480" s="265">
        <v>2014</v>
      </c>
      <c r="C480" s="267" t="s">
        <v>363</v>
      </c>
      <c r="D480" s="371" t="s">
        <v>262</v>
      </c>
      <c r="E480" s="267" t="s">
        <v>416</v>
      </c>
      <c r="F480" s="501">
        <v>41924</v>
      </c>
      <c r="G480" s="267" t="s">
        <v>2387</v>
      </c>
      <c r="H480" s="265">
        <v>3</v>
      </c>
      <c r="I480" s="326" t="s">
        <v>217</v>
      </c>
      <c r="J480" s="316"/>
      <c r="K480" s="333"/>
      <c r="L480" s="313"/>
      <c r="M480" s="313"/>
      <c r="P480" s="338"/>
    </row>
    <row r="481" spans="1:16" s="324" customFormat="1" ht="10.5" customHeight="1" outlineLevel="1">
      <c r="A481" s="265"/>
      <c r="B481" s="265"/>
      <c r="C481" s="267"/>
      <c r="D481" s="371" t="s">
        <v>264</v>
      </c>
      <c r="E481" s="267"/>
      <c r="F481" s="501"/>
      <c r="G481" s="267"/>
      <c r="H481" s="265">
        <f>SUBTOTAL(9,H438:H480)</f>
        <v>327</v>
      </c>
      <c r="I481" s="326"/>
      <c r="J481" s="316"/>
      <c r="K481" s="333"/>
      <c r="L481" s="313"/>
      <c r="M481" s="313"/>
      <c r="P481" s="338"/>
    </row>
    <row r="482" spans="1:16" s="233" customFormat="1" ht="10.5" customHeight="1" outlineLevel="2">
      <c r="A482" s="243">
        <v>5</v>
      </c>
      <c r="B482" s="568">
        <v>2012</v>
      </c>
      <c r="C482" s="569" t="s">
        <v>362</v>
      </c>
      <c r="D482" s="569" t="s">
        <v>901</v>
      </c>
      <c r="E482" s="569" t="s">
        <v>325</v>
      </c>
      <c r="F482" s="570">
        <v>41049</v>
      </c>
      <c r="G482" s="571" t="s">
        <v>1443</v>
      </c>
      <c r="H482" s="568">
        <v>7</v>
      </c>
      <c r="I482" s="569" t="s">
        <v>1332</v>
      </c>
      <c r="P482" s="234"/>
    </row>
    <row r="483" spans="1:16" s="233" customFormat="1" ht="10.5" customHeight="1" outlineLevel="2">
      <c r="A483" s="234">
        <v>3</v>
      </c>
      <c r="B483" s="234">
        <v>2013</v>
      </c>
      <c r="C483" s="249" t="s">
        <v>362</v>
      </c>
      <c r="D483" s="250" t="s">
        <v>1101</v>
      </c>
      <c r="E483" s="249" t="s">
        <v>422</v>
      </c>
      <c r="F483" s="250">
        <v>41336</v>
      </c>
      <c r="G483" s="249" t="s">
        <v>1683</v>
      </c>
      <c r="H483" s="234">
        <v>7</v>
      </c>
      <c r="I483" s="249" t="s">
        <v>1684</v>
      </c>
      <c r="J483" s="232" t="s">
        <v>2453</v>
      </c>
      <c r="K483" s="232"/>
      <c r="L483" s="232"/>
      <c r="P483" s="234"/>
    </row>
    <row r="484" spans="1:16" s="363" customFormat="1" ht="10.5" customHeight="1" outlineLevel="2">
      <c r="A484" s="234">
        <v>10</v>
      </c>
      <c r="B484" s="304">
        <v>2013</v>
      </c>
      <c r="C484" s="249" t="s">
        <v>362</v>
      </c>
      <c r="D484" s="249" t="s">
        <v>1101</v>
      </c>
      <c r="E484" s="250" t="s">
        <v>416</v>
      </c>
      <c r="F484" s="250">
        <v>41560</v>
      </c>
      <c r="G484" s="249" t="s">
        <v>1844</v>
      </c>
      <c r="H484" s="234">
        <v>10</v>
      </c>
      <c r="I484" s="249" t="s">
        <v>912</v>
      </c>
      <c r="J484" s="232"/>
      <c r="K484" s="232"/>
      <c r="L484" s="232"/>
      <c r="M484" s="261"/>
      <c r="P484" s="424"/>
    </row>
    <row r="485" spans="1:16" s="363" customFormat="1" ht="10.5" customHeight="1" outlineLevel="2">
      <c r="A485" s="234">
        <v>10</v>
      </c>
      <c r="B485" s="304">
        <v>2013</v>
      </c>
      <c r="C485" s="249" t="s">
        <v>362</v>
      </c>
      <c r="D485" s="249" t="s">
        <v>1101</v>
      </c>
      <c r="E485" s="250" t="s">
        <v>416</v>
      </c>
      <c r="F485" s="250">
        <v>41560</v>
      </c>
      <c r="G485" s="249" t="s">
        <v>1845</v>
      </c>
      <c r="H485" s="234">
        <v>3</v>
      </c>
      <c r="I485" s="249" t="s">
        <v>1470</v>
      </c>
      <c r="J485" s="328"/>
      <c r="K485" s="262"/>
      <c r="L485" s="248"/>
      <c r="M485" s="248"/>
      <c r="P485" s="424"/>
    </row>
    <row r="486" spans="1:16" s="255" customFormat="1" ht="10.5" customHeight="1" outlineLevel="2">
      <c r="A486" s="234">
        <v>10</v>
      </c>
      <c r="B486" s="304">
        <v>2013</v>
      </c>
      <c r="C486" s="249" t="s">
        <v>362</v>
      </c>
      <c r="D486" s="249" t="s">
        <v>1101</v>
      </c>
      <c r="E486" s="250" t="s">
        <v>416</v>
      </c>
      <c r="F486" s="250">
        <v>41560</v>
      </c>
      <c r="G486" s="249"/>
      <c r="H486" s="234">
        <v>10</v>
      </c>
      <c r="I486" s="249" t="s">
        <v>1543</v>
      </c>
      <c r="J486" s="236"/>
      <c r="K486" s="262"/>
      <c r="L486" s="261"/>
      <c r="M486" s="261"/>
      <c r="P486" s="572"/>
    </row>
    <row r="487" spans="1:16" s="255" customFormat="1" ht="10.5" customHeight="1" outlineLevel="2">
      <c r="A487" s="573">
        <v>10</v>
      </c>
      <c r="B487" s="304">
        <v>2013</v>
      </c>
      <c r="C487" s="249" t="s">
        <v>362</v>
      </c>
      <c r="D487" s="249" t="s">
        <v>1101</v>
      </c>
      <c r="E487" s="250" t="s">
        <v>416</v>
      </c>
      <c r="F487" s="250">
        <v>41560</v>
      </c>
      <c r="G487" s="249"/>
      <c r="H487" s="234">
        <v>7</v>
      </c>
      <c r="I487" s="249" t="s">
        <v>1545</v>
      </c>
      <c r="J487" s="236"/>
      <c r="K487" s="262"/>
      <c r="L487" s="261"/>
      <c r="M487" s="261"/>
      <c r="P487" s="572"/>
    </row>
    <row r="488" spans="1:16" s="255" customFormat="1" ht="10.5" customHeight="1" outlineLevel="2">
      <c r="A488" s="329">
        <v>6</v>
      </c>
      <c r="B488" s="574">
        <v>2014</v>
      </c>
      <c r="C488" s="575" t="s">
        <v>362</v>
      </c>
      <c r="D488" s="575" t="s">
        <v>1101</v>
      </c>
      <c r="E488" s="576" t="s">
        <v>325</v>
      </c>
      <c r="F488" s="576">
        <v>41797</v>
      </c>
      <c r="G488" s="575" t="s">
        <v>2260</v>
      </c>
      <c r="H488" s="577">
        <v>7</v>
      </c>
      <c r="I488" s="578" t="s">
        <v>2261</v>
      </c>
      <c r="K488" s="262"/>
      <c r="L488" s="261"/>
      <c r="M488" s="261"/>
      <c r="P488" s="572"/>
    </row>
    <row r="489" spans="1:16" s="233" customFormat="1" ht="10.5" customHeight="1" outlineLevel="2">
      <c r="A489" s="329">
        <v>6</v>
      </c>
      <c r="B489" s="574">
        <v>2014</v>
      </c>
      <c r="C489" s="575" t="s">
        <v>362</v>
      </c>
      <c r="D489" s="575" t="s">
        <v>1101</v>
      </c>
      <c r="E489" s="576" t="s">
        <v>325</v>
      </c>
      <c r="F489" s="576">
        <v>41797</v>
      </c>
      <c r="G489" s="575" t="s">
        <v>2262</v>
      </c>
      <c r="H489" s="577">
        <v>3</v>
      </c>
      <c r="I489" s="578" t="s">
        <v>2263</v>
      </c>
      <c r="P489" s="234"/>
    </row>
    <row r="490" spans="1:16" s="255" customFormat="1" ht="10.5" customHeight="1" outlineLevel="2">
      <c r="A490" s="329">
        <v>15</v>
      </c>
      <c r="B490" s="329">
        <v>2014</v>
      </c>
      <c r="C490" s="575" t="s">
        <v>362</v>
      </c>
      <c r="D490" s="576" t="s">
        <v>1101</v>
      </c>
      <c r="E490" s="575" t="s">
        <v>416</v>
      </c>
      <c r="F490" s="579">
        <v>41924</v>
      </c>
      <c r="G490" s="575" t="s">
        <v>2388</v>
      </c>
      <c r="H490" s="329">
        <v>3</v>
      </c>
      <c r="I490" s="328" t="s">
        <v>481</v>
      </c>
      <c r="J490" s="421"/>
      <c r="K490" s="262"/>
      <c r="L490" s="261"/>
      <c r="M490" s="261"/>
      <c r="P490" s="572"/>
    </row>
    <row r="491" spans="1:16" s="255" customFormat="1" ht="10.5" customHeight="1" outlineLevel="2">
      <c r="A491" s="329">
        <v>10</v>
      </c>
      <c r="B491" s="329">
        <v>2014</v>
      </c>
      <c r="C491" s="575" t="s">
        <v>362</v>
      </c>
      <c r="D491" s="576" t="s">
        <v>1101</v>
      </c>
      <c r="E491" s="575" t="s">
        <v>416</v>
      </c>
      <c r="F491" s="579">
        <v>41924</v>
      </c>
      <c r="G491" s="575"/>
      <c r="H491" s="329">
        <v>10</v>
      </c>
      <c r="I491" s="328" t="s">
        <v>1543</v>
      </c>
      <c r="J491" s="233"/>
      <c r="K491" s="262"/>
      <c r="L491" s="262"/>
      <c r="M491" s="262"/>
      <c r="P491" s="572"/>
    </row>
    <row r="492" spans="1:16" s="255" customFormat="1" ht="10.5" customHeight="1" outlineLevel="2">
      <c r="A492" s="329">
        <v>10</v>
      </c>
      <c r="B492" s="329">
        <v>2014</v>
      </c>
      <c r="C492" s="575" t="s">
        <v>362</v>
      </c>
      <c r="D492" s="576" t="s">
        <v>1101</v>
      </c>
      <c r="E492" s="575" t="s">
        <v>416</v>
      </c>
      <c r="F492" s="579">
        <v>41924</v>
      </c>
      <c r="G492" s="575"/>
      <c r="H492" s="329">
        <v>3</v>
      </c>
      <c r="I492" s="328" t="s">
        <v>1546</v>
      </c>
      <c r="J492" s="233"/>
      <c r="K492" s="262"/>
      <c r="L492" s="262"/>
      <c r="M492" s="262"/>
      <c r="P492" s="572"/>
    </row>
    <row r="493" spans="1:16" s="255" customFormat="1" ht="10.5" customHeight="1" outlineLevel="1">
      <c r="A493" s="329"/>
      <c r="B493" s="329"/>
      <c r="C493" s="575"/>
      <c r="D493" s="576" t="s">
        <v>903</v>
      </c>
      <c r="E493" s="575"/>
      <c r="F493" s="579"/>
      <c r="G493" s="575"/>
      <c r="H493" s="329">
        <f>SUBTOTAL(9,H482:H492)</f>
        <v>70</v>
      </c>
      <c r="I493" s="328"/>
      <c r="J493" s="233"/>
      <c r="K493" s="262"/>
      <c r="L493" s="262"/>
      <c r="M493" s="262"/>
      <c r="P493" s="572"/>
    </row>
    <row r="494" spans="1:16" s="316" customFormat="1" ht="10.5" customHeight="1" outlineLevel="2">
      <c r="A494" s="265">
        <v>6</v>
      </c>
      <c r="B494" s="266">
        <v>2014</v>
      </c>
      <c r="C494" s="267" t="s">
        <v>362</v>
      </c>
      <c r="D494" s="267" t="s">
        <v>329</v>
      </c>
      <c r="E494" s="371" t="s">
        <v>325</v>
      </c>
      <c r="F494" s="371">
        <v>41797</v>
      </c>
      <c r="G494" s="267" t="s">
        <v>2264</v>
      </c>
      <c r="H494" s="496">
        <v>3</v>
      </c>
      <c r="I494" s="497" t="s">
        <v>274</v>
      </c>
      <c r="J494" s="278"/>
      <c r="K494" s="333"/>
      <c r="L494" s="333"/>
      <c r="M494" s="333"/>
      <c r="P494" s="340"/>
    </row>
    <row r="495" spans="1:16" s="316" customFormat="1" ht="10.5" customHeight="1" outlineLevel="2">
      <c r="A495" s="265">
        <v>6</v>
      </c>
      <c r="B495" s="266">
        <v>2014</v>
      </c>
      <c r="C495" s="267" t="s">
        <v>362</v>
      </c>
      <c r="D495" s="267" t="s">
        <v>329</v>
      </c>
      <c r="E495" s="371" t="s">
        <v>325</v>
      </c>
      <c r="F495" s="371">
        <v>41797</v>
      </c>
      <c r="G495" s="267" t="s">
        <v>2265</v>
      </c>
      <c r="H495" s="496">
        <v>7</v>
      </c>
      <c r="I495" s="497" t="s">
        <v>231</v>
      </c>
      <c r="J495" s="313"/>
      <c r="K495" s="333"/>
      <c r="L495" s="322"/>
      <c r="M495" s="322"/>
      <c r="P495" s="340"/>
    </row>
    <row r="496" spans="1:16" s="316" customFormat="1" ht="10.5" customHeight="1" outlineLevel="2">
      <c r="A496" s="265">
        <v>9</v>
      </c>
      <c r="B496" s="266">
        <v>2014</v>
      </c>
      <c r="C496" s="267" t="s">
        <v>362</v>
      </c>
      <c r="D496" s="267" t="s">
        <v>329</v>
      </c>
      <c r="E496" s="371" t="s">
        <v>397</v>
      </c>
      <c r="F496" s="371">
        <v>41896</v>
      </c>
      <c r="G496" s="267" t="s">
        <v>2265</v>
      </c>
      <c r="H496" s="496">
        <v>10</v>
      </c>
      <c r="I496" s="497" t="s">
        <v>379</v>
      </c>
      <c r="J496" s="313"/>
      <c r="K496" s="333"/>
      <c r="L496" s="333"/>
      <c r="M496" s="333"/>
      <c r="P496" s="340"/>
    </row>
    <row r="497" spans="1:16" s="316" customFormat="1" ht="10.5" customHeight="1" outlineLevel="1">
      <c r="A497" s="265"/>
      <c r="B497" s="266"/>
      <c r="C497" s="267"/>
      <c r="D497" s="267" t="s">
        <v>330</v>
      </c>
      <c r="E497" s="371"/>
      <c r="F497" s="371"/>
      <c r="G497" s="267"/>
      <c r="H497" s="496">
        <f>SUBTOTAL(9,H494:H496)</f>
        <v>20</v>
      </c>
      <c r="I497" s="497"/>
      <c r="J497" s="313"/>
      <c r="K497" s="333"/>
      <c r="L497" s="333"/>
      <c r="M497" s="333"/>
      <c r="P497" s="340"/>
    </row>
    <row r="498" spans="1:16" s="316" customFormat="1" ht="10.5" customHeight="1" outlineLevel="2">
      <c r="A498" s="265">
        <v>3</v>
      </c>
      <c r="B498" s="266">
        <v>2014</v>
      </c>
      <c r="C498" s="267" t="s">
        <v>2350</v>
      </c>
      <c r="D498" s="268" t="s">
        <v>1743</v>
      </c>
      <c r="E498" s="371" t="s">
        <v>422</v>
      </c>
      <c r="F498" s="371">
        <v>41700</v>
      </c>
      <c r="G498" s="267" t="s">
        <v>2115</v>
      </c>
      <c r="H498" s="265">
        <v>10</v>
      </c>
      <c r="I498" s="326" t="s">
        <v>504</v>
      </c>
      <c r="J498" s="313"/>
      <c r="K498" s="333"/>
      <c r="L498" s="333"/>
      <c r="M498" s="333"/>
      <c r="P498" s="340"/>
    </row>
    <row r="499" spans="1:16" s="307" customFormat="1" ht="10.5" customHeight="1" outlineLevel="2">
      <c r="A499" s="265">
        <v>3</v>
      </c>
      <c r="B499" s="266">
        <v>2014</v>
      </c>
      <c r="C499" s="267" t="s">
        <v>428</v>
      </c>
      <c r="D499" s="268" t="s">
        <v>1743</v>
      </c>
      <c r="E499" s="371" t="s">
        <v>399</v>
      </c>
      <c r="F499" s="371">
        <v>41728</v>
      </c>
      <c r="G499" s="267" t="s">
        <v>2170</v>
      </c>
      <c r="H499" s="265">
        <v>5</v>
      </c>
      <c r="I499" s="267" t="s">
        <v>486</v>
      </c>
      <c r="J499" s="271"/>
      <c r="K499" s="333"/>
      <c r="L499" s="333"/>
      <c r="M499" s="333"/>
      <c r="P499" s="286"/>
    </row>
    <row r="500" spans="1:16" s="325" customFormat="1" ht="10.5" customHeight="1" outlineLevel="2">
      <c r="A500" s="265">
        <v>5</v>
      </c>
      <c r="B500" s="266">
        <v>2014</v>
      </c>
      <c r="C500" s="267" t="s">
        <v>428</v>
      </c>
      <c r="D500" s="268" t="s">
        <v>1743</v>
      </c>
      <c r="E500" s="371" t="s">
        <v>375</v>
      </c>
      <c r="F500" s="371">
        <v>41776</v>
      </c>
      <c r="G500" s="267" t="s">
        <v>2193</v>
      </c>
      <c r="H500" s="265">
        <v>5</v>
      </c>
      <c r="I500" s="267" t="s">
        <v>464</v>
      </c>
      <c r="J500" s="271"/>
      <c r="K500" s="333"/>
      <c r="L500" s="333"/>
      <c r="M500" s="333"/>
      <c r="P500" s="339"/>
    </row>
    <row r="501" spans="1:16" s="325" customFormat="1" ht="10.5" customHeight="1" outlineLevel="1">
      <c r="A501" s="265"/>
      <c r="B501" s="266"/>
      <c r="C501" s="267"/>
      <c r="D501" s="268" t="s">
        <v>1744</v>
      </c>
      <c r="E501" s="371"/>
      <c r="F501" s="371"/>
      <c r="G501" s="267"/>
      <c r="H501" s="265">
        <f>SUBTOTAL(9,H498:H500)</f>
        <v>20</v>
      </c>
      <c r="I501" s="267"/>
      <c r="J501" s="271"/>
      <c r="K501" s="333"/>
      <c r="L501" s="333"/>
      <c r="M501" s="333"/>
      <c r="P501" s="339"/>
    </row>
    <row r="502" spans="1:16" s="278" customFormat="1" ht="10.5" customHeight="1" outlineLevel="2">
      <c r="A502" s="286">
        <v>9</v>
      </c>
      <c r="B502" s="287">
        <v>2012</v>
      </c>
      <c r="C502" s="288" t="s">
        <v>391</v>
      </c>
      <c r="D502" s="288" t="s">
        <v>1584</v>
      </c>
      <c r="E502" s="314" t="s">
        <v>612</v>
      </c>
      <c r="F502" s="314">
        <v>41161</v>
      </c>
      <c r="G502" s="288" t="s">
        <v>1463</v>
      </c>
      <c r="H502" s="286">
        <v>5</v>
      </c>
      <c r="I502" s="288" t="s">
        <v>461</v>
      </c>
      <c r="J502" s="271"/>
      <c r="P502" s="273"/>
    </row>
    <row r="503" spans="1:16" s="278" customFormat="1" ht="10.5" customHeight="1" outlineLevel="2">
      <c r="A503" s="286">
        <v>10</v>
      </c>
      <c r="B503" s="287">
        <v>2012</v>
      </c>
      <c r="C503" s="288" t="s">
        <v>391</v>
      </c>
      <c r="D503" s="288" t="s">
        <v>1584</v>
      </c>
      <c r="E503" s="314" t="s">
        <v>416</v>
      </c>
      <c r="F503" s="314">
        <v>41196</v>
      </c>
      <c r="G503" s="288" t="s">
        <v>1463</v>
      </c>
      <c r="H503" s="286">
        <v>7</v>
      </c>
      <c r="I503" s="288" t="s">
        <v>404</v>
      </c>
      <c r="J503" s="271"/>
      <c r="P503" s="273"/>
    </row>
    <row r="504" spans="1:16" s="325" customFormat="1" ht="10.5" customHeight="1" outlineLevel="2">
      <c r="A504" s="286">
        <v>10</v>
      </c>
      <c r="B504" s="287">
        <v>2012</v>
      </c>
      <c r="C504" s="288" t="s">
        <v>391</v>
      </c>
      <c r="D504" s="288" t="s">
        <v>1584</v>
      </c>
      <c r="E504" s="314" t="s">
        <v>416</v>
      </c>
      <c r="F504" s="314">
        <v>41196</v>
      </c>
      <c r="G504" s="288" t="s">
        <v>1520</v>
      </c>
      <c r="H504" s="286">
        <v>3</v>
      </c>
      <c r="I504" s="288" t="s">
        <v>450</v>
      </c>
      <c r="J504" s="271"/>
      <c r="K504" s="333"/>
      <c r="L504" s="333"/>
      <c r="M504" s="333"/>
      <c r="P504" s="339"/>
    </row>
    <row r="505" spans="1:16" s="325" customFormat="1" ht="10.5" customHeight="1" outlineLevel="2">
      <c r="A505" s="286">
        <v>10</v>
      </c>
      <c r="B505" s="287">
        <v>2012</v>
      </c>
      <c r="C505" s="288" t="s">
        <v>391</v>
      </c>
      <c r="D505" s="288" t="s">
        <v>1584</v>
      </c>
      <c r="E505" s="314" t="s">
        <v>416</v>
      </c>
      <c r="F505" s="314">
        <v>41196</v>
      </c>
      <c r="G505" s="288" t="s">
        <v>1521</v>
      </c>
      <c r="H505" s="286">
        <v>3</v>
      </c>
      <c r="I505" s="288" t="s">
        <v>945</v>
      </c>
      <c r="J505" s="316"/>
      <c r="K505" s="333"/>
      <c r="L505" s="333"/>
      <c r="M505" s="333"/>
      <c r="P505" s="339"/>
    </row>
    <row r="506" spans="1:16" s="325" customFormat="1" ht="10.5" customHeight="1" outlineLevel="1">
      <c r="A506" s="286"/>
      <c r="B506" s="287"/>
      <c r="C506" s="288"/>
      <c r="D506" s="288" t="s">
        <v>1585</v>
      </c>
      <c r="E506" s="314"/>
      <c r="F506" s="314"/>
      <c r="G506" s="288"/>
      <c r="H506" s="286">
        <f>SUBTOTAL(9,H502:H505)</f>
        <v>18</v>
      </c>
      <c r="I506" s="288"/>
      <c r="J506" s="316"/>
      <c r="K506" s="333"/>
      <c r="L506" s="333"/>
      <c r="M506" s="333"/>
      <c r="P506" s="339"/>
    </row>
    <row r="507" spans="1:16" s="313" customFormat="1" ht="10.5" customHeight="1" outlineLevel="2">
      <c r="A507" s="286">
        <v>5</v>
      </c>
      <c r="B507" s="499">
        <v>2012</v>
      </c>
      <c r="C507" s="442" t="s">
        <v>362</v>
      </c>
      <c r="D507" s="442" t="s">
        <v>215</v>
      </c>
      <c r="E507" s="442" t="s">
        <v>325</v>
      </c>
      <c r="F507" s="503">
        <v>41049</v>
      </c>
      <c r="G507" s="504" t="s">
        <v>1331</v>
      </c>
      <c r="H507" s="499">
        <v>7</v>
      </c>
      <c r="I507" s="442" t="s">
        <v>283</v>
      </c>
      <c r="J507" s="307"/>
      <c r="K507" s="333"/>
      <c r="L507" s="271"/>
      <c r="M507" s="271"/>
      <c r="P507" s="317"/>
    </row>
    <row r="508" spans="1:16" s="313" customFormat="1" ht="10.5" customHeight="1" outlineLevel="2">
      <c r="A508" s="499">
        <v>9</v>
      </c>
      <c r="B508" s="499">
        <v>2012</v>
      </c>
      <c r="C508" s="442" t="s">
        <v>362</v>
      </c>
      <c r="D508" s="442" t="s">
        <v>215</v>
      </c>
      <c r="E508" s="442" t="s">
        <v>470</v>
      </c>
      <c r="F508" s="503">
        <v>41182</v>
      </c>
      <c r="G508" s="504" t="s">
        <v>1522</v>
      </c>
      <c r="H508" s="499">
        <v>5</v>
      </c>
      <c r="I508" s="442" t="s">
        <v>462</v>
      </c>
      <c r="J508" s="307"/>
      <c r="K508" s="333"/>
      <c r="L508" s="271"/>
      <c r="M508" s="271"/>
      <c r="P508" s="317"/>
    </row>
    <row r="509" spans="1:16" s="278" customFormat="1" ht="10.5" customHeight="1" outlineLevel="2">
      <c r="A509" s="499">
        <v>10</v>
      </c>
      <c r="B509" s="287">
        <v>2012</v>
      </c>
      <c r="C509" s="288" t="s">
        <v>362</v>
      </c>
      <c r="D509" s="288" t="s">
        <v>215</v>
      </c>
      <c r="E509" s="314" t="s">
        <v>416</v>
      </c>
      <c r="F509" s="314">
        <v>41196</v>
      </c>
      <c r="G509" s="288" t="s">
        <v>1523</v>
      </c>
      <c r="H509" s="286">
        <v>10</v>
      </c>
      <c r="I509" s="288" t="s">
        <v>444</v>
      </c>
      <c r="P509" s="273"/>
    </row>
    <row r="510" spans="1:16" s="278" customFormat="1" ht="10.5" customHeight="1" outlineLevel="2">
      <c r="A510" s="498">
        <v>6</v>
      </c>
      <c r="B510" s="273">
        <v>2013</v>
      </c>
      <c r="C510" s="293" t="s">
        <v>362</v>
      </c>
      <c r="D510" s="275" t="s">
        <v>215</v>
      </c>
      <c r="E510" s="275" t="s">
        <v>325</v>
      </c>
      <c r="F510" s="293">
        <v>41434</v>
      </c>
      <c r="G510" s="275" t="s">
        <v>1847</v>
      </c>
      <c r="H510" s="273">
        <v>7</v>
      </c>
      <c r="I510" s="275" t="s">
        <v>336</v>
      </c>
      <c r="P510" s="273"/>
    </row>
    <row r="511" spans="1:16" s="278" customFormat="1" ht="10.5" customHeight="1" outlineLevel="1">
      <c r="A511" s="498"/>
      <c r="B511" s="273"/>
      <c r="C511" s="293"/>
      <c r="D511" s="275" t="s">
        <v>216</v>
      </c>
      <c r="E511" s="275"/>
      <c r="F511" s="293"/>
      <c r="G511" s="275"/>
      <c r="H511" s="273">
        <f>SUBTOTAL(9,H507:H510)</f>
        <v>29</v>
      </c>
      <c r="I511" s="275"/>
      <c r="P511" s="273"/>
    </row>
    <row r="512" spans="1:16" s="278" customFormat="1" ht="10.5" customHeight="1" outlineLevel="2">
      <c r="A512" s="499">
        <v>5</v>
      </c>
      <c r="B512" s="499">
        <v>2012</v>
      </c>
      <c r="C512" s="442" t="s">
        <v>362</v>
      </c>
      <c r="D512" s="442" t="s">
        <v>308</v>
      </c>
      <c r="E512" s="442" t="s">
        <v>325</v>
      </c>
      <c r="F512" s="503">
        <v>41049</v>
      </c>
      <c r="G512" s="504" t="s">
        <v>1333</v>
      </c>
      <c r="H512" s="499">
        <v>3</v>
      </c>
      <c r="I512" s="442" t="s">
        <v>282</v>
      </c>
      <c r="P512" s="273"/>
    </row>
    <row r="513" spans="1:16" s="278" customFormat="1" ht="10.5" customHeight="1" outlineLevel="2">
      <c r="A513" s="499">
        <v>5</v>
      </c>
      <c r="B513" s="499">
        <v>2012</v>
      </c>
      <c r="C513" s="442" t="s">
        <v>362</v>
      </c>
      <c r="D513" s="442" t="s">
        <v>308</v>
      </c>
      <c r="E513" s="442" t="s">
        <v>1375</v>
      </c>
      <c r="F513" s="503">
        <v>41055</v>
      </c>
      <c r="G513" s="504" t="s">
        <v>1333</v>
      </c>
      <c r="H513" s="499">
        <v>10</v>
      </c>
      <c r="I513" s="442" t="s">
        <v>1399</v>
      </c>
      <c r="P513" s="273"/>
    </row>
    <row r="514" spans="1:16" s="278" customFormat="1" ht="10.5" customHeight="1" outlineLevel="1">
      <c r="A514" s="499"/>
      <c r="B514" s="499"/>
      <c r="C514" s="442"/>
      <c r="D514" s="442" t="s">
        <v>309</v>
      </c>
      <c r="E514" s="442"/>
      <c r="F514" s="503"/>
      <c r="G514" s="504"/>
      <c r="H514" s="499">
        <f>SUBTOTAL(9,H512:H513)</f>
        <v>13</v>
      </c>
      <c r="I514" s="442"/>
      <c r="P514" s="273"/>
    </row>
    <row r="515" spans="1:11" s="313" customFormat="1" ht="10.5" customHeight="1" outlineLevel="2">
      <c r="A515" s="286">
        <v>7</v>
      </c>
      <c r="B515" s="287">
        <v>2012</v>
      </c>
      <c r="C515" s="288" t="s">
        <v>428</v>
      </c>
      <c r="D515" s="288" t="s">
        <v>2177</v>
      </c>
      <c r="E515" s="314" t="s">
        <v>378</v>
      </c>
      <c r="F515" s="314">
        <v>41104</v>
      </c>
      <c r="G515" s="288" t="s">
        <v>1459</v>
      </c>
      <c r="H515" s="286">
        <v>5</v>
      </c>
      <c r="I515" s="288" t="s">
        <v>486</v>
      </c>
      <c r="J515" s="278"/>
      <c r="K515" s="333"/>
    </row>
    <row r="516" spans="1:11" s="313" customFormat="1" ht="10.5" customHeight="1" outlineLevel="2">
      <c r="A516" s="498">
        <v>2</v>
      </c>
      <c r="B516" s="274">
        <v>2013</v>
      </c>
      <c r="C516" s="275" t="s">
        <v>428</v>
      </c>
      <c r="D516" s="275" t="s">
        <v>2177</v>
      </c>
      <c r="E516" s="293" t="s">
        <v>378</v>
      </c>
      <c r="F516" s="293">
        <v>41321</v>
      </c>
      <c r="G516" s="275" t="s">
        <v>1632</v>
      </c>
      <c r="H516" s="273">
        <v>5</v>
      </c>
      <c r="I516" s="275" t="s">
        <v>464</v>
      </c>
      <c r="J516" s="278"/>
      <c r="K516" s="333"/>
    </row>
    <row r="517" spans="1:11" s="313" customFormat="1" ht="10.5" customHeight="1" outlineLevel="1">
      <c r="A517" s="498"/>
      <c r="B517" s="274"/>
      <c r="C517" s="275"/>
      <c r="D517" s="275" t="s">
        <v>2178</v>
      </c>
      <c r="E517" s="293"/>
      <c r="F517" s="293"/>
      <c r="G517" s="275"/>
      <c r="H517" s="273">
        <f>SUBTOTAL(9,H515:H516)</f>
        <v>10</v>
      </c>
      <c r="I517" s="275"/>
      <c r="J517" s="278"/>
      <c r="K517" s="333"/>
    </row>
    <row r="518" spans="1:11" s="313" customFormat="1" ht="10.5" customHeight="1" outlineLevel="2">
      <c r="A518" s="286">
        <v>10</v>
      </c>
      <c r="B518" s="287">
        <v>2012</v>
      </c>
      <c r="C518" s="288" t="s">
        <v>391</v>
      </c>
      <c r="D518" s="288" t="s">
        <v>1524</v>
      </c>
      <c r="E518" s="314" t="s">
        <v>416</v>
      </c>
      <c r="F518" s="314">
        <v>41196</v>
      </c>
      <c r="G518" s="288" t="s">
        <v>1525</v>
      </c>
      <c r="H518" s="286">
        <v>3</v>
      </c>
      <c r="I518" s="288" t="s">
        <v>897</v>
      </c>
      <c r="J518" s="278"/>
      <c r="K518" s="333"/>
    </row>
    <row r="519" spans="1:16" s="278" customFormat="1" ht="10.5" customHeight="1" outlineLevel="2">
      <c r="A519" s="286">
        <v>11</v>
      </c>
      <c r="B519" s="287">
        <v>2012</v>
      </c>
      <c r="C519" s="288" t="s">
        <v>391</v>
      </c>
      <c r="D519" s="288" t="s">
        <v>1524</v>
      </c>
      <c r="E519" s="314" t="s">
        <v>222</v>
      </c>
      <c r="F519" s="314">
        <v>41230</v>
      </c>
      <c r="G519" s="288" t="s">
        <v>1607</v>
      </c>
      <c r="H519" s="286">
        <v>5</v>
      </c>
      <c r="I519" s="288" t="s">
        <v>461</v>
      </c>
      <c r="P519" s="273"/>
    </row>
    <row r="520" spans="1:16" s="335" customFormat="1" ht="10.5" customHeight="1" outlineLevel="2">
      <c r="A520" s="273">
        <v>9</v>
      </c>
      <c r="B520" s="274">
        <v>2013</v>
      </c>
      <c r="C520" s="275" t="s">
        <v>391</v>
      </c>
      <c r="D520" s="275" t="s">
        <v>1524</v>
      </c>
      <c r="E520" s="293" t="s">
        <v>470</v>
      </c>
      <c r="F520" s="293">
        <v>41546</v>
      </c>
      <c r="G520" s="275" t="s">
        <v>2023</v>
      </c>
      <c r="H520" s="273">
        <v>5</v>
      </c>
      <c r="I520" s="275" t="s">
        <v>461</v>
      </c>
      <c r="J520" s="348"/>
      <c r="K520" s="333"/>
      <c r="L520" s="322"/>
      <c r="M520" s="322"/>
      <c r="P520" s="346"/>
    </row>
    <row r="521" spans="1:16" s="326" customFormat="1" ht="10.5" customHeight="1" outlineLevel="2">
      <c r="A521" s="496">
        <v>5</v>
      </c>
      <c r="B521" s="525">
        <v>2014</v>
      </c>
      <c r="C521" s="500" t="s">
        <v>391</v>
      </c>
      <c r="D521" s="500" t="s">
        <v>1524</v>
      </c>
      <c r="E521" s="501" t="s">
        <v>390</v>
      </c>
      <c r="F521" s="501">
        <v>41790</v>
      </c>
      <c r="G521" s="500" t="s">
        <v>2334</v>
      </c>
      <c r="H521" s="496">
        <v>5</v>
      </c>
      <c r="I521" s="500" t="s">
        <v>461</v>
      </c>
      <c r="P521" s="265"/>
    </row>
    <row r="522" spans="1:16" s="313" customFormat="1" ht="10.5" customHeight="1" outlineLevel="2">
      <c r="A522" s="496">
        <v>7</v>
      </c>
      <c r="B522" s="525">
        <v>2014</v>
      </c>
      <c r="C522" s="500" t="s">
        <v>391</v>
      </c>
      <c r="D522" s="500" t="s">
        <v>1524</v>
      </c>
      <c r="E522" s="501" t="s">
        <v>400</v>
      </c>
      <c r="F522" s="501">
        <v>41825</v>
      </c>
      <c r="G522" s="500" t="s">
        <v>2327</v>
      </c>
      <c r="H522" s="496">
        <v>5</v>
      </c>
      <c r="I522" s="500" t="s">
        <v>461</v>
      </c>
      <c r="K522" s="333"/>
      <c r="L522" s="271"/>
      <c r="M522" s="271"/>
      <c r="P522" s="317"/>
    </row>
    <row r="523" spans="1:16" s="313" customFormat="1" ht="10.5" customHeight="1" outlineLevel="1">
      <c r="A523" s="496"/>
      <c r="B523" s="525"/>
      <c r="C523" s="500"/>
      <c r="D523" s="500" t="s">
        <v>1526</v>
      </c>
      <c r="E523" s="501"/>
      <c r="F523" s="501"/>
      <c r="G523" s="500"/>
      <c r="H523" s="496">
        <f>SUBTOTAL(9,H518:H522)</f>
        <v>23</v>
      </c>
      <c r="I523" s="500"/>
      <c r="K523" s="333"/>
      <c r="L523" s="271"/>
      <c r="M523" s="271"/>
      <c r="P523" s="317"/>
    </row>
    <row r="524" spans="1:16" s="335" customFormat="1" ht="10.5" customHeight="1" outlineLevel="2">
      <c r="A524" s="265">
        <v>3</v>
      </c>
      <c r="B524" s="266">
        <v>2014</v>
      </c>
      <c r="C524" s="267" t="s">
        <v>428</v>
      </c>
      <c r="D524" s="267" t="s">
        <v>2152</v>
      </c>
      <c r="E524" s="371" t="s">
        <v>394</v>
      </c>
      <c r="F524" s="371">
        <v>41714</v>
      </c>
      <c r="G524" s="267" t="s">
        <v>2153</v>
      </c>
      <c r="H524" s="265">
        <v>5</v>
      </c>
      <c r="I524" s="267" t="s">
        <v>486</v>
      </c>
      <c r="J524" s="278"/>
      <c r="K524" s="333"/>
      <c r="L524" s="333"/>
      <c r="M524" s="333"/>
      <c r="P524" s="346"/>
    </row>
    <row r="525" spans="1:16" s="326" customFormat="1" ht="10.5" customHeight="1" outlineLevel="2">
      <c r="A525" s="265">
        <v>3</v>
      </c>
      <c r="B525" s="266">
        <v>2014</v>
      </c>
      <c r="C525" s="267" t="s">
        <v>428</v>
      </c>
      <c r="D525" s="267" t="s">
        <v>2152</v>
      </c>
      <c r="E525" s="371" t="s">
        <v>394</v>
      </c>
      <c r="F525" s="371">
        <v>41714</v>
      </c>
      <c r="G525" s="267" t="s">
        <v>2154</v>
      </c>
      <c r="H525" s="265">
        <v>5</v>
      </c>
      <c r="I525" s="267" t="s">
        <v>464</v>
      </c>
      <c r="J525" s="322"/>
      <c r="K525" s="333"/>
      <c r="L525" s="333"/>
      <c r="M525" s="333"/>
      <c r="P525" s="265"/>
    </row>
    <row r="526" spans="1:16" s="326" customFormat="1" ht="10.5" customHeight="1" outlineLevel="2">
      <c r="A526" s="265">
        <v>3</v>
      </c>
      <c r="B526" s="266">
        <v>2014</v>
      </c>
      <c r="C526" s="267" t="s">
        <v>428</v>
      </c>
      <c r="D526" s="267" t="s">
        <v>2152</v>
      </c>
      <c r="E526" s="371" t="s">
        <v>388</v>
      </c>
      <c r="F526" s="371">
        <v>41721</v>
      </c>
      <c r="G526" s="267" t="s">
        <v>2163</v>
      </c>
      <c r="H526" s="265">
        <v>5</v>
      </c>
      <c r="I526" s="267" t="s">
        <v>486</v>
      </c>
      <c r="J526" s="322"/>
      <c r="K526" s="333"/>
      <c r="L526" s="333"/>
      <c r="M526" s="333"/>
      <c r="P526" s="265"/>
    </row>
    <row r="527" spans="1:16" s="348" customFormat="1" ht="10.5" customHeight="1" outlineLevel="2">
      <c r="A527" s="265">
        <v>6</v>
      </c>
      <c r="B527" s="266">
        <v>2014</v>
      </c>
      <c r="C527" s="267" t="s">
        <v>428</v>
      </c>
      <c r="D527" s="267" t="s">
        <v>2152</v>
      </c>
      <c r="E527" s="371" t="s">
        <v>325</v>
      </c>
      <c r="F527" s="371">
        <v>41797</v>
      </c>
      <c r="G527" s="267" t="s">
        <v>2266</v>
      </c>
      <c r="H527" s="496">
        <v>3</v>
      </c>
      <c r="I527" s="497" t="s">
        <v>1370</v>
      </c>
      <c r="J527" s="307"/>
      <c r="K527" s="333"/>
      <c r="L527" s="333"/>
      <c r="M527" s="333"/>
      <c r="P527" s="355"/>
    </row>
    <row r="528" spans="1:16" s="348" customFormat="1" ht="10.5" customHeight="1" outlineLevel="1">
      <c r="A528" s="265"/>
      <c r="B528" s="266"/>
      <c r="C528" s="267"/>
      <c r="D528" s="267" t="s">
        <v>2155</v>
      </c>
      <c r="E528" s="371"/>
      <c r="F528" s="371"/>
      <c r="G528" s="267"/>
      <c r="H528" s="496">
        <f>SUBTOTAL(9,H524:H527)</f>
        <v>18</v>
      </c>
      <c r="I528" s="497"/>
      <c r="J528" s="307"/>
      <c r="K528" s="333"/>
      <c r="L528" s="333"/>
      <c r="M528" s="333"/>
      <c r="P528" s="355"/>
    </row>
    <row r="529" spans="1:16" s="322" customFormat="1" ht="10.5" customHeight="1" outlineLevel="2">
      <c r="A529" s="286">
        <v>10</v>
      </c>
      <c r="B529" s="350">
        <v>2012</v>
      </c>
      <c r="C529" s="351" t="s">
        <v>362</v>
      </c>
      <c r="D529" s="351" t="s">
        <v>192</v>
      </c>
      <c r="E529" s="351" t="s">
        <v>375</v>
      </c>
      <c r="F529" s="513">
        <v>41076</v>
      </c>
      <c r="G529" s="354" t="s">
        <v>905</v>
      </c>
      <c r="H529" s="350">
        <v>5</v>
      </c>
      <c r="I529" s="288" t="s">
        <v>376</v>
      </c>
      <c r="J529" s="278"/>
      <c r="K529" s="333"/>
      <c r="L529" s="333"/>
      <c r="M529" s="333"/>
      <c r="P529" s="281"/>
    </row>
    <row r="530" spans="1:16" s="278" customFormat="1" ht="10.5" customHeight="1" outlineLevel="2">
      <c r="A530" s="273">
        <v>3</v>
      </c>
      <c r="B530" s="273">
        <v>2013</v>
      </c>
      <c r="C530" s="275" t="s">
        <v>362</v>
      </c>
      <c r="D530" s="293" t="s">
        <v>192</v>
      </c>
      <c r="E530" s="275" t="s">
        <v>422</v>
      </c>
      <c r="F530" s="293">
        <v>41336</v>
      </c>
      <c r="G530" s="275" t="s">
        <v>1685</v>
      </c>
      <c r="H530" s="273">
        <v>3</v>
      </c>
      <c r="I530" s="275" t="s">
        <v>81</v>
      </c>
      <c r="P530" s="273"/>
    </row>
    <row r="531" spans="1:16" s="278" customFormat="1" ht="10.5" customHeight="1" outlineLevel="2">
      <c r="A531" s="273">
        <v>10</v>
      </c>
      <c r="B531" s="274">
        <v>2013</v>
      </c>
      <c r="C531" s="275" t="s">
        <v>362</v>
      </c>
      <c r="D531" s="275" t="s">
        <v>192</v>
      </c>
      <c r="E531" s="293" t="s">
        <v>416</v>
      </c>
      <c r="F531" s="293">
        <v>41560</v>
      </c>
      <c r="G531" s="275" t="s">
        <v>1848</v>
      </c>
      <c r="H531" s="273">
        <v>10</v>
      </c>
      <c r="I531" s="275" t="s">
        <v>477</v>
      </c>
      <c r="J531" s="356"/>
      <c r="P531" s="273"/>
    </row>
    <row r="532" spans="1:16" s="341" customFormat="1" ht="10.5" customHeight="1" outlineLevel="2">
      <c r="A532" s="265">
        <v>3</v>
      </c>
      <c r="B532" s="265">
        <v>2014</v>
      </c>
      <c r="C532" s="267" t="s">
        <v>362</v>
      </c>
      <c r="D532" s="371" t="s">
        <v>192</v>
      </c>
      <c r="E532" s="267" t="s">
        <v>399</v>
      </c>
      <c r="F532" s="371">
        <v>41728</v>
      </c>
      <c r="G532" s="267" t="s">
        <v>2171</v>
      </c>
      <c r="H532" s="265">
        <v>10</v>
      </c>
      <c r="I532" s="267" t="s">
        <v>379</v>
      </c>
      <c r="J532" s="357"/>
      <c r="K532" s="333"/>
      <c r="L532" s="333"/>
      <c r="M532" s="333"/>
      <c r="P532" s="358"/>
    </row>
    <row r="533" spans="1:16" s="324" customFormat="1" ht="10.5" customHeight="1" outlineLevel="2">
      <c r="A533" s="265">
        <v>6</v>
      </c>
      <c r="B533" s="266">
        <v>2014</v>
      </c>
      <c r="C533" s="267" t="s">
        <v>362</v>
      </c>
      <c r="D533" s="267" t="s">
        <v>192</v>
      </c>
      <c r="E533" s="371" t="s">
        <v>325</v>
      </c>
      <c r="F533" s="371">
        <v>41797</v>
      </c>
      <c r="G533" s="267" t="s">
        <v>2171</v>
      </c>
      <c r="H533" s="496">
        <v>10</v>
      </c>
      <c r="I533" s="497" t="s">
        <v>285</v>
      </c>
      <c r="J533" s="271"/>
      <c r="K533" s="333"/>
      <c r="L533" s="333"/>
      <c r="M533" s="333"/>
      <c r="P533" s="338"/>
    </row>
    <row r="534" spans="1:16" s="324" customFormat="1" ht="10.5" customHeight="1" outlineLevel="2">
      <c r="A534" s="265">
        <v>6</v>
      </c>
      <c r="B534" s="266">
        <v>2014</v>
      </c>
      <c r="C534" s="267" t="s">
        <v>362</v>
      </c>
      <c r="D534" s="267" t="s">
        <v>192</v>
      </c>
      <c r="E534" s="371" t="s">
        <v>2210</v>
      </c>
      <c r="F534" s="371">
        <v>41803</v>
      </c>
      <c r="G534" s="267" t="s">
        <v>2171</v>
      </c>
      <c r="H534" s="496">
        <v>15</v>
      </c>
      <c r="I534" s="500" t="s">
        <v>2267</v>
      </c>
      <c r="J534" s="271"/>
      <c r="K534" s="333"/>
      <c r="L534" s="333"/>
      <c r="M534" s="333"/>
      <c r="P534" s="338"/>
    </row>
    <row r="535" spans="1:16" s="324" customFormat="1" ht="10.5" customHeight="1" outlineLevel="1">
      <c r="A535" s="265"/>
      <c r="B535" s="266"/>
      <c r="C535" s="267"/>
      <c r="D535" s="267" t="s">
        <v>193</v>
      </c>
      <c r="E535" s="371"/>
      <c r="F535" s="371"/>
      <c r="G535" s="267"/>
      <c r="H535" s="496">
        <f>SUBTOTAL(9,H529:H534)</f>
        <v>53</v>
      </c>
      <c r="I535" s="500"/>
      <c r="J535" s="271"/>
      <c r="K535" s="333"/>
      <c r="L535" s="333"/>
      <c r="M535" s="333"/>
      <c r="P535" s="338"/>
    </row>
    <row r="536" spans="1:16" s="278" customFormat="1" ht="10.5" customHeight="1" outlineLevel="2">
      <c r="A536" s="273">
        <v>5</v>
      </c>
      <c r="B536" s="273">
        <v>2013</v>
      </c>
      <c r="C536" s="275" t="s">
        <v>391</v>
      </c>
      <c r="D536" s="293" t="s">
        <v>1849</v>
      </c>
      <c r="E536" s="275" t="s">
        <v>1602</v>
      </c>
      <c r="F536" s="293">
        <v>41419</v>
      </c>
      <c r="G536" s="275" t="s">
        <v>1850</v>
      </c>
      <c r="H536" s="273">
        <v>5</v>
      </c>
      <c r="I536" s="275" t="s">
        <v>392</v>
      </c>
      <c r="P536" s="273"/>
    </row>
    <row r="537" spans="1:16" s="278" customFormat="1" ht="10.5" customHeight="1" outlineLevel="2">
      <c r="A537" s="273">
        <v>11</v>
      </c>
      <c r="B537" s="273">
        <v>2013</v>
      </c>
      <c r="C537" s="275" t="s">
        <v>391</v>
      </c>
      <c r="D537" s="293" t="s">
        <v>1849</v>
      </c>
      <c r="E537" s="275" t="s">
        <v>433</v>
      </c>
      <c r="F537" s="293">
        <v>41426</v>
      </c>
      <c r="G537" s="275" t="s">
        <v>1850</v>
      </c>
      <c r="H537" s="273">
        <v>5</v>
      </c>
      <c r="I537" s="275" t="s">
        <v>392</v>
      </c>
      <c r="J537" s="356"/>
      <c r="P537" s="273"/>
    </row>
    <row r="538" spans="1:16" s="278" customFormat="1" ht="10.5" customHeight="1" outlineLevel="1">
      <c r="A538" s="273"/>
      <c r="B538" s="273"/>
      <c r="C538" s="275"/>
      <c r="D538" s="293" t="s">
        <v>1851</v>
      </c>
      <c r="E538" s="275"/>
      <c r="F538" s="293"/>
      <c r="G538" s="275"/>
      <c r="H538" s="273">
        <f>SUBTOTAL(9,H536:H537)</f>
        <v>10</v>
      </c>
      <c r="I538" s="275"/>
      <c r="J538" s="356"/>
      <c r="P538" s="273"/>
    </row>
    <row r="539" spans="1:16" s="341" customFormat="1" ht="10.5" customHeight="1" outlineLevel="2">
      <c r="A539" s="273">
        <v>2</v>
      </c>
      <c r="B539" s="308">
        <v>2013</v>
      </c>
      <c r="C539" s="309" t="s">
        <v>362</v>
      </c>
      <c r="D539" s="309" t="s">
        <v>1633</v>
      </c>
      <c r="E539" s="309" t="s">
        <v>378</v>
      </c>
      <c r="F539" s="502">
        <v>41321</v>
      </c>
      <c r="G539" s="312" t="s">
        <v>1634</v>
      </c>
      <c r="H539" s="308">
        <v>5</v>
      </c>
      <c r="I539" s="275" t="s">
        <v>463</v>
      </c>
      <c r="J539" s="357"/>
      <c r="K539" s="333"/>
      <c r="L539" s="333"/>
      <c r="M539" s="333"/>
      <c r="P539" s="358"/>
    </row>
    <row r="540" spans="1:16" s="322" customFormat="1" ht="10.5" customHeight="1" outlineLevel="2">
      <c r="A540" s="273">
        <v>10</v>
      </c>
      <c r="B540" s="308">
        <v>2013</v>
      </c>
      <c r="C540" s="309" t="s">
        <v>362</v>
      </c>
      <c r="D540" s="309" t="s">
        <v>1633</v>
      </c>
      <c r="E540" s="309" t="s">
        <v>393</v>
      </c>
      <c r="F540" s="502">
        <v>41594</v>
      </c>
      <c r="G540" s="312" t="s">
        <v>2040</v>
      </c>
      <c r="H540" s="308">
        <v>10</v>
      </c>
      <c r="I540" s="275" t="s">
        <v>379</v>
      </c>
      <c r="J540" s="278"/>
      <c r="K540" s="333"/>
      <c r="L540" s="333"/>
      <c r="M540" s="333"/>
      <c r="P540" s="281"/>
    </row>
    <row r="541" spans="1:16" s="324" customFormat="1" ht="10.5" customHeight="1" outlineLevel="2">
      <c r="A541" s="265">
        <v>3</v>
      </c>
      <c r="B541" s="514">
        <v>2014</v>
      </c>
      <c r="C541" s="515" t="s">
        <v>362</v>
      </c>
      <c r="D541" s="515" t="s">
        <v>1633</v>
      </c>
      <c r="E541" s="515" t="s">
        <v>388</v>
      </c>
      <c r="F541" s="516">
        <v>41721</v>
      </c>
      <c r="G541" s="517" t="s">
        <v>2040</v>
      </c>
      <c r="H541" s="514">
        <v>10</v>
      </c>
      <c r="I541" s="267" t="s">
        <v>379</v>
      </c>
      <c r="J541" s="313"/>
      <c r="K541" s="333"/>
      <c r="L541" s="333"/>
      <c r="M541" s="333"/>
      <c r="P541" s="338"/>
    </row>
    <row r="542" spans="1:16" s="324" customFormat="1" ht="10.5" customHeight="1" outlineLevel="1">
      <c r="A542" s="265"/>
      <c r="B542" s="514"/>
      <c r="C542" s="515"/>
      <c r="D542" s="515" t="s">
        <v>1635</v>
      </c>
      <c r="E542" s="515"/>
      <c r="F542" s="516"/>
      <c r="G542" s="517"/>
      <c r="H542" s="514">
        <f>SUBTOTAL(9,H539:H541)</f>
        <v>25</v>
      </c>
      <c r="I542" s="267"/>
      <c r="J542" s="313"/>
      <c r="K542" s="333"/>
      <c r="L542" s="333"/>
      <c r="M542" s="333"/>
      <c r="P542" s="338"/>
    </row>
    <row r="543" spans="1:16" s="324" customFormat="1" ht="10.5" customHeight="1" outlineLevel="2">
      <c r="A543" s="286">
        <v>3</v>
      </c>
      <c r="B543" s="318">
        <v>2012</v>
      </c>
      <c r="C543" s="319" t="s">
        <v>362</v>
      </c>
      <c r="D543" s="319" t="s">
        <v>1036</v>
      </c>
      <c r="E543" s="330" t="s">
        <v>422</v>
      </c>
      <c r="F543" s="330">
        <v>40972</v>
      </c>
      <c r="G543" s="319" t="s">
        <v>737</v>
      </c>
      <c r="H543" s="317">
        <v>10</v>
      </c>
      <c r="I543" s="319" t="s">
        <v>166</v>
      </c>
      <c r="J543" s="313"/>
      <c r="K543" s="307"/>
      <c r="L543" s="333"/>
      <c r="M543" s="333"/>
      <c r="P543" s="338"/>
    </row>
    <row r="544" spans="1:16" s="324" customFormat="1" ht="10.5" customHeight="1" outlineLevel="1">
      <c r="A544" s="286"/>
      <c r="B544" s="318"/>
      <c r="C544" s="319"/>
      <c r="D544" s="319" t="s">
        <v>1251</v>
      </c>
      <c r="E544" s="330"/>
      <c r="F544" s="330"/>
      <c r="G544" s="319"/>
      <c r="H544" s="317">
        <f>SUBTOTAL(9,H543:H543)</f>
        <v>10</v>
      </c>
      <c r="I544" s="319"/>
      <c r="J544" s="313"/>
      <c r="K544" s="307"/>
      <c r="L544" s="333"/>
      <c r="M544" s="333"/>
      <c r="P544" s="338"/>
    </row>
    <row r="545" spans="1:16" s="324" customFormat="1" ht="10.5" customHeight="1" outlineLevel="2">
      <c r="A545" s="265">
        <v>10</v>
      </c>
      <c r="B545" s="265">
        <v>2014</v>
      </c>
      <c r="C545" s="326" t="s">
        <v>362</v>
      </c>
      <c r="D545" s="371" t="s">
        <v>1998</v>
      </c>
      <c r="E545" s="267" t="s">
        <v>416</v>
      </c>
      <c r="F545" s="501">
        <v>41924</v>
      </c>
      <c r="G545" s="267" t="s">
        <v>2389</v>
      </c>
      <c r="H545" s="265">
        <v>7</v>
      </c>
      <c r="I545" s="326" t="s">
        <v>232</v>
      </c>
      <c r="J545" s="313"/>
      <c r="K545" s="307"/>
      <c r="L545" s="333"/>
      <c r="M545" s="333"/>
      <c r="P545" s="338"/>
    </row>
    <row r="546" spans="1:16" s="324" customFormat="1" ht="10.5" customHeight="1" outlineLevel="1">
      <c r="A546" s="265"/>
      <c r="B546" s="265"/>
      <c r="C546" s="326"/>
      <c r="D546" s="371" t="s">
        <v>1999</v>
      </c>
      <c r="E546" s="267"/>
      <c r="F546" s="501"/>
      <c r="G546" s="267"/>
      <c r="H546" s="265">
        <f>SUBTOTAL(9,H545:H545)</f>
        <v>7</v>
      </c>
      <c r="I546" s="326"/>
      <c r="J546" s="313"/>
      <c r="K546" s="307"/>
      <c r="L546" s="333"/>
      <c r="M546" s="333"/>
      <c r="P546" s="338"/>
    </row>
    <row r="547" spans="1:16" s="324" customFormat="1" ht="10.5" customHeight="1" outlineLevel="2">
      <c r="A547" s="286">
        <v>4</v>
      </c>
      <c r="B547" s="499">
        <v>2012</v>
      </c>
      <c r="C547" s="442" t="s">
        <v>391</v>
      </c>
      <c r="D547" s="442" t="s">
        <v>1227</v>
      </c>
      <c r="E547" s="442" t="s">
        <v>325</v>
      </c>
      <c r="F547" s="503">
        <v>41049</v>
      </c>
      <c r="G547" s="504" t="s">
        <v>1334</v>
      </c>
      <c r="H547" s="499">
        <v>10</v>
      </c>
      <c r="I547" s="442" t="s">
        <v>268</v>
      </c>
      <c r="J547" s="271"/>
      <c r="K547" s="307"/>
      <c r="L547" s="333"/>
      <c r="M547" s="333"/>
      <c r="P547" s="338"/>
    </row>
    <row r="548" spans="1:13" s="335" customFormat="1" ht="10.5" customHeight="1" outlineLevel="2">
      <c r="A548" s="496">
        <v>6</v>
      </c>
      <c r="B548" s="518">
        <v>2012</v>
      </c>
      <c r="C548" s="519" t="s">
        <v>391</v>
      </c>
      <c r="D548" s="519" t="s">
        <v>1227</v>
      </c>
      <c r="E548" s="519" t="s">
        <v>2210</v>
      </c>
      <c r="F548" s="520">
        <v>41804</v>
      </c>
      <c r="G548" s="521" t="s">
        <v>2268</v>
      </c>
      <c r="H548" s="518">
        <v>10</v>
      </c>
      <c r="I548" s="519" t="s">
        <v>2269</v>
      </c>
      <c r="J548" s="326"/>
      <c r="K548" s="307"/>
      <c r="L548" s="333"/>
      <c r="M548" s="333"/>
    </row>
    <row r="549" spans="1:13" s="335" customFormat="1" ht="10.5" customHeight="1" outlineLevel="1">
      <c r="A549" s="496"/>
      <c r="B549" s="518"/>
      <c r="C549" s="519"/>
      <c r="D549" s="519" t="s">
        <v>1229</v>
      </c>
      <c r="E549" s="519"/>
      <c r="F549" s="520"/>
      <c r="G549" s="521"/>
      <c r="H549" s="518">
        <f>SUBTOTAL(9,H547:H548)</f>
        <v>20</v>
      </c>
      <c r="I549" s="519"/>
      <c r="J549" s="326"/>
      <c r="K549" s="307"/>
      <c r="L549" s="333"/>
      <c r="M549" s="333"/>
    </row>
    <row r="550" spans="1:13" s="335" customFormat="1" ht="10.5" customHeight="1" outlineLevel="2">
      <c r="A550" s="286">
        <v>3</v>
      </c>
      <c r="B550" s="287">
        <v>2012</v>
      </c>
      <c r="C550" s="288" t="s">
        <v>363</v>
      </c>
      <c r="D550" s="288" t="s">
        <v>530</v>
      </c>
      <c r="E550" s="314" t="s">
        <v>422</v>
      </c>
      <c r="F550" s="314">
        <v>40972</v>
      </c>
      <c r="G550" s="288" t="s">
        <v>1037</v>
      </c>
      <c r="H550" s="286">
        <v>3</v>
      </c>
      <c r="I550" s="288" t="s">
        <v>90</v>
      </c>
      <c r="J550" s="326"/>
      <c r="K550" s="307"/>
      <c r="L550" s="333"/>
      <c r="M550" s="333"/>
    </row>
    <row r="551" spans="1:13" s="324" customFormat="1" ht="10.5" customHeight="1" outlineLevel="2">
      <c r="A551" s="286">
        <v>3</v>
      </c>
      <c r="B551" s="287">
        <v>2012</v>
      </c>
      <c r="C551" s="288" t="s">
        <v>363</v>
      </c>
      <c r="D551" s="288" t="s">
        <v>530</v>
      </c>
      <c r="E551" s="314" t="s">
        <v>422</v>
      </c>
      <c r="F551" s="314">
        <v>40972</v>
      </c>
      <c r="G551" s="288" t="s">
        <v>1038</v>
      </c>
      <c r="H551" s="286">
        <v>3</v>
      </c>
      <c r="I551" s="288" t="s">
        <v>86</v>
      </c>
      <c r="J551" s="326"/>
      <c r="K551" s="333"/>
      <c r="L551" s="333"/>
      <c r="M551" s="333"/>
    </row>
    <row r="552" spans="1:13" s="324" customFormat="1" ht="10.5" customHeight="1" outlineLevel="2">
      <c r="A552" s="286">
        <v>3</v>
      </c>
      <c r="B552" s="287">
        <v>2012</v>
      </c>
      <c r="C552" s="288" t="s">
        <v>363</v>
      </c>
      <c r="D552" s="288" t="s">
        <v>530</v>
      </c>
      <c r="E552" s="314" t="s">
        <v>440</v>
      </c>
      <c r="F552" s="314">
        <v>40992</v>
      </c>
      <c r="G552" s="288" t="s">
        <v>1283</v>
      </c>
      <c r="H552" s="286">
        <v>10</v>
      </c>
      <c r="I552" s="288" t="s">
        <v>379</v>
      </c>
      <c r="J552" s="326"/>
      <c r="K552" s="333"/>
      <c r="L552" s="333"/>
      <c r="M552" s="333"/>
    </row>
    <row r="553" spans="1:9" s="326" customFormat="1" ht="10.5" customHeight="1" outlineLevel="2">
      <c r="A553" s="286">
        <v>5</v>
      </c>
      <c r="B553" s="499">
        <v>2012</v>
      </c>
      <c r="C553" s="442" t="s">
        <v>363</v>
      </c>
      <c r="D553" s="442" t="s">
        <v>530</v>
      </c>
      <c r="E553" s="442" t="s">
        <v>325</v>
      </c>
      <c r="F553" s="503">
        <v>41049</v>
      </c>
      <c r="G553" s="504" t="s">
        <v>1335</v>
      </c>
      <c r="H553" s="499">
        <v>10</v>
      </c>
      <c r="I553" s="442" t="s">
        <v>793</v>
      </c>
    </row>
    <row r="554" spans="1:9" s="326" customFormat="1" ht="10.5" customHeight="1" outlineLevel="2">
      <c r="A554" s="286">
        <v>10</v>
      </c>
      <c r="B554" s="287">
        <v>2012</v>
      </c>
      <c r="C554" s="288" t="s">
        <v>363</v>
      </c>
      <c r="D554" s="288" t="s">
        <v>530</v>
      </c>
      <c r="E554" s="314" t="s">
        <v>416</v>
      </c>
      <c r="F554" s="314">
        <v>41196</v>
      </c>
      <c r="G554" s="288" t="s">
        <v>1529</v>
      </c>
      <c r="H554" s="286">
        <v>7</v>
      </c>
      <c r="I554" s="288" t="s">
        <v>676</v>
      </c>
    </row>
    <row r="555" spans="1:9" s="326" customFormat="1" ht="10.5" customHeight="1" outlineLevel="2">
      <c r="A555" s="273">
        <v>3</v>
      </c>
      <c r="B555" s="273">
        <v>2013</v>
      </c>
      <c r="C555" s="275" t="s">
        <v>363</v>
      </c>
      <c r="D555" s="293" t="s">
        <v>530</v>
      </c>
      <c r="E555" s="275" t="s">
        <v>422</v>
      </c>
      <c r="F555" s="293">
        <v>41336</v>
      </c>
      <c r="G555" s="275" t="s">
        <v>1686</v>
      </c>
      <c r="H555" s="273">
        <v>10</v>
      </c>
      <c r="I555" s="275" t="s">
        <v>500</v>
      </c>
    </row>
    <row r="556" spans="1:9" s="326" customFormat="1" ht="10.5" customHeight="1" outlineLevel="2">
      <c r="A556" s="273">
        <v>3</v>
      </c>
      <c r="B556" s="273">
        <v>2013</v>
      </c>
      <c r="C556" s="275" t="s">
        <v>363</v>
      </c>
      <c r="D556" s="293" t="s">
        <v>530</v>
      </c>
      <c r="E556" s="275" t="s">
        <v>394</v>
      </c>
      <c r="F556" s="293">
        <v>41350</v>
      </c>
      <c r="G556" s="275" t="s">
        <v>1724</v>
      </c>
      <c r="H556" s="273">
        <v>10</v>
      </c>
      <c r="I556" s="275" t="s">
        <v>379</v>
      </c>
    </row>
    <row r="557" spans="1:13" s="313" customFormat="1" ht="10.5" customHeight="1" outlineLevel="2">
      <c r="A557" s="273">
        <v>6</v>
      </c>
      <c r="B557" s="273">
        <v>2013</v>
      </c>
      <c r="C557" s="293" t="s">
        <v>363</v>
      </c>
      <c r="D557" s="275" t="s">
        <v>530</v>
      </c>
      <c r="E557" s="275" t="s">
        <v>325</v>
      </c>
      <c r="F557" s="293">
        <v>41434</v>
      </c>
      <c r="G557" s="275" t="s">
        <v>1852</v>
      </c>
      <c r="H557" s="273">
        <v>7</v>
      </c>
      <c r="I557" s="275" t="s">
        <v>333</v>
      </c>
      <c r="J557" s="271"/>
      <c r="K557" s="333"/>
      <c r="L557" s="271"/>
      <c r="M557" s="271"/>
    </row>
    <row r="558" spans="1:9" s="326" customFormat="1" ht="10.5" customHeight="1" outlineLevel="2">
      <c r="A558" s="273">
        <v>6</v>
      </c>
      <c r="B558" s="273">
        <v>2013</v>
      </c>
      <c r="C558" s="293" t="s">
        <v>363</v>
      </c>
      <c r="D558" s="275" t="s">
        <v>530</v>
      </c>
      <c r="E558" s="275" t="s">
        <v>1758</v>
      </c>
      <c r="F558" s="293">
        <v>41440</v>
      </c>
      <c r="G558" s="275" t="s">
        <v>1852</v>
      </c>
      <c r="H558" s="273">
        <v>5</v>
      </c>
      <c r="I558" s="275" t="s">
        <v>1853</v>
      </c>
    </row>
    <row r="559" spans="1:13" s="313" customFormat="1" ht="10.5" customHeight="1" outlineLevel="2">
      <c r="A559" s="273">
        <v>10</v>
      </c>
      <c r="B559" s="274">
        <v>2013</v>
      </c>
      <c r="C559" s="275" t="s">
        <v>363</v>
      </c>
      <c r="D559" s="275" t="s">
        <v>530</v>
      </c>
      <c r="E559" s="293" t="s">
        <v>416</v>
      </c>
      <c r="F559" s="293">
        <v>41560</v>
      </c>
      <c r="G559" s="275" t="s">
        <v>1854</v>
      </c>
      <c r="H559" s="273">
        <v>10</v>
      </c>
      <c r="I559" s="275" t="s">
        <v>449</v>
      </c>
      <c r="J559" s="271"/>
      <c r="K559" s="333"/>
      <c r="L559" s="271"/>
      <c r="M559" s="271"/>
    </row>
    <row r="560" spans="1:13" s="313" customFormat="1" ht="10.5" customHeight="1" outlineLevel="2">
      <c r="A560" s="273">
        <v>10</v>
      </c>
      <c r="B560" s="274">
        <v>2013</v>
      </c>
      <c r="C560" s="275" t="s">
        <v>363</v>
      </c>
      <c r="D560" s="275" t="s">
        <v>530</v>
      </c>
      <c r="E560" s="293" t="s">
        <v>416</v>
      </c>
      <c r="F560" s="293">
        <v>41560</v>
      </c>
      <c r="G560" s="275" t="s">
        <v>1855</v>
      </c>
      <c r="H560" s="273">
        <v>7</v>
      </c>
      <c r="I560" s="275" t="s">
        <v>145</v>
      </c>
      <c r="J560" s="326"/>
      <c r="K560" s="333"/>
      <c r="L560" s="271"/>
      <c r="M560" s="271"/>
    </row>
    <row r="561" spans="1:13" s="313" customFormat="1" ht="10.5" customHeight="1" outlineLevel="2">
      <c r="A561" s="273">
        <v>10</v>
      </c>
      <c r="B561" s="274">
        <v>2013</v>
      </c>
      <c r="C561" s="275" t="s">
        <v>363</v>
      </c>
      <c r="D561" s="275" t="s">
        <v>530</v>
      </c>
      <c r="E561" s="293" t="s">
        <v>416</v>
      </c>
      <c r="F561" s="293">
        <v>41560</v>
      </c>
      <c r="G561" s="275" t="s">
        <v>1856</v>
      </c>
      <c r="H561" s="273">
        <v>7</v>
      </c>
      <c r="I561" s="275" t="s">
        <v>78</v>
      </c>
      <c r="J561" s="326"/>
      <c r="K561" s="333"/>
      <c r="L561" s="271"/>
      <c r="M561" s="271"/>
    </row>
    <row r="562" spans="1:13" s="313" customFormat="1" ht="10.5" customHeight="1" outlineLevel="2">
      <c r="A562" s="273">
        <v>10</v>
      </c>
      <c r="B562" s="274">
        <v>2013</v>
      </c>
      <c r="C562" s="275" t="s">
        <v>363</v>
      </c>
      <c r="D562" s="275" t="s">
        <v>530</v>
      </c>
      <c r="E562" s="293" t="s">
        <v>416</v>
      </c>
      <c r="F562" s="293">
        <v>41560</v>
      </c>
      <c r="G562" s="275" t="s">
        <v>1857</v>
      </c>
      <c r="H562" s="273">
        <v>10</v>
      </c>
      <c r="I562" s="275" t="s">
        <v>906</v>
      </c>
      <c r="J562" s="307"/>
      <c r="K562" s="333"/>
      <c r="L562" s="307"/>
      <c r="M562" s="307"/>
    </row>
    <row r="563" spans="1:13" s="313" customFormat="1" ht="10.5" customHeight="1" outlineLevel="2">
      <c r="A563" s="265">
        <v>3</v>
      </c>
      <c r="B563" s="266">
        <v>2014</v>
      </c>
      <c r="C563" s="267" t="s">
        <v>363</v>
      </c>
      <c r="D563" s="268" t="s">
        <v>530</v>
      </c>
      <c r="E563" s="371" t="s">
        <v>422</v>
      </c>
      <c r="F563" s="371">
        <v>41700</v>
      </c>
      <c r="G563" s="267" t="s">
        <v>1724</v>
      </c>
      <c r="H563" s="265">
        <v>3</v>
      </c>
      <c r="I563" s="326" t="s">
        <v>90</v>
      </c>
      <c r="J563" s="278"/>
      <c r="K563" s="333"/>
      <c r="L563" s="307"/>
      <c r="M563" s="307"/>
    </row>
    <row r="564" spans="1:13" s="313" customFormat="1" ht="10.5" customHeight="1" outlineLevel="2">
      <c r="A564" s="265">
        <v>3</v>
      </c>
      <c r="B564" s="266">
        <v>2014</v>
      </c>
      <c r="C564" s="267" t="s">
        <v>363</v>
      </c>
      <c r="D564" s="268" t="s">
        <v>530</v>
      </c>
      <c r="E564" s="371" t="s">
        <v>422</v>
      </c>
      <c r="F564" s="371">
        <v>41700</v>
      </c>
      <c r="G564" s="267" t="s">
        <v>1038</v>
      </c>
      <c r="H564" s="265">
        <v>3</v>
      </c>
      <c r="I564" s="326" t="s">
        <v>86</v>
      </c>
      <c r="J564" s="278"/>
      <c r="K564" s="333"/>
      <c r="L564" s="307"/>
      <c r="M564" s="307"/>
    </row>
    <row r="565" spans="1:13" s="313" customFormat="1" ht="10.5" customHeight="1" outlineLevel="1">
      <c r="A565" s="265"/>
      <c r="B565" s="266"/>
      <c r="C565" s="267"/>
      <c r="D565" s="268" t="s">
        <v>532</v>
      </c>
      <c r="E565" s="371"/>
      <c r="F565" s="371"/>
      <c r="G565" s="267"/>
      <c r="H565" s="265">
        <f>SUBTOTAL(9,H550:H564)</f>
        <v>105</v>
      </c>
      <c r="I565" s="326"/>
      <c r="J565" s="278"/>
      <c r="K565" s="333"/>
      <c r="L565" s="307"/>
      <c r="M565" s="307"/>
    </row>
    <row r="566" spans="1:13" s="313" customFormat="1" ht="10.5" customHeight="1" outlineLevel="2">
      <c r="A566" s="496">
        <v>11</v>
      </c>
      <c r="B566" s="266">
        <v>2014</v>
      </c>
      <c r="C566" s="267" t="s">
        <v>362</v>
      </c>
      <c r="D566" s="268" t="s">
        <v>2468</v>
      </c>
      <c r="E566" s="371" t="s">
        <v>393</v>
      </c>
      <c r="F566" s="371">
        <v>41958</v>
      </c>
      <c r="G566" s="267" t="s">
        <v>2469</v>
      </c>
      <c r="H566" s="265">
        <v>5</v>
      </c>
      <c r="I566" s="326" t="s">
        <v>376</v>
      </c>
      <c r="J566" s="278"/>
      <c r="K566" s="333"/>
      <c r="L566" s="307"/>
      <c r="M566" s="307"/>
    </row>
    <row r="567" spans="1:13" s="313" customFormat="1" ht="10.5" customHeight="1" outlineLevel="1">
      <c r="A567" s="496"/>
      <c r="B567" s="266"/>
      <c r="C567" s="267"/>
      <c r="D567" s="268" t="s">
        <v>2470</v>
      </c>
      <c r="E567" s="371"/>
      <c r="F567" s="371"/>
      <c r="G567" s="267"/>
      <c r="H567" s="265">
        <f>SUBTOTAL(9,H566:H566)</f>
        <v>5</v>
      </c>
      <c r="I567" s="326"/>
      <c r="J567" s="278"/>
      <c r="K567" s="333"/>
      <c r="L567" s="307"/>
      <c r="M567" s="307"/>
    </row>
    <row r="568" spans="1:16" s="278" customFormat="1" ht="10.5" customHeight="1" outlineLevel="2">
      <c r="A568" s="286">
        <v>10</v>
      </c>
      <c r="B568" s="287">
        <v>2012</v>
      </c>
      <c r="C568" s="288" t="s">
        <v>362</v>
      </c>
      <c r="D568" s="288" t="s">
        <v>76</v>
      </c>
      <c r="E568" s="314" t="s">
        <v>416</v>
      </c>
      <c r="F568" s="314">
        <v>41196</v>
      </c>
      <c r="G568" s="288" t="s">
        <v>1475</v>
      </c>
      <c r="H568" s="286">
        <v>7</v>
      </c>
      <c r="I568" s="288" t="s">
        <v>1476</v>
      </c>
      <c r="P568" s="273"/>
    </row>
    <row r="569" spans="1:13" s="313" customFormat="1" ht="10.5" customHeight="1" outlineLevel="2">
      <c r="A569" s="273">
        <v>10</v>
      </c>
      <c r="B569" s="274">
        <v>2013</v>
      </c>
      <c r="C569" s="275" t="s">
        <v>362</v>
      </c>
      <c r="D569" s="275" t="s">
        <v>76</v>
      </c>
      <c r="E569" s="293" t="s">
        <v>416</v>
      </c>
      <c r="F569" s="293">
        <v>41560</v>
      </c>
      <c r="G569" s="275" t="s">
        <v>1858</v>
      </c>
      <c r="H569" s="273">
        <v>7</v>
      </c>
      <c r="I569" s="275" t="s">
        <v>883</v>
      </c>
      <c r="J569" s="278"/>
      <c r="K569" s="333"/>
      <c r="L569" s="307"/>
      <c r="M569" s="307"/>
    </row>
    <row r="570" spans="1:13" s="313" customFormat="1" ht="10.5" customHeight="1" outlineLevel="2">
      <c r="A570" s="265">
        <v>6</v>
      </c>
      <c r="B570" s="266">
        <v>2014</v>
      </c>
      <c r="C570" s="267" t="s">
        <v>362</v>
      </c>
      <c r="D570" s="267" t="s">
        <v>76</v>
      </c>
      <c r="E570" s="371" t="s">
        <v>325</v>
      </c>
      <c r="F570" s="371">
        <v>41797</v>
      </c>
      <c r="G570" s="267" t="s">
        <v>2270</v>
      </c>
      <c r="H570" s="496">
        <v>3</v>
      </c>
      <c r="I570" s="497" t="s">
        <v>279</v>
      </c>
      <c r="J570" s="278"/>
      <c r="K570" s="333"/>
      <c r="L570" s="307"/>
      <c r="M570" s="307"/>
    </row>
    <row r="571" spans="1:13" s="313" customFormat="1" ht="10.5" customHeight="1" outlineLevel="1">
      <c r="A571" s="265"/>
      <c r="B571" s="266"/>
      <c r="C571" s="267"/>
      <c r="D571" s="267" t="s">
        <v>77</v>
      </c>
      <c r="E571" s="371"/>
      <c r="F571" s="371"/>
      <c r="G571" s="267"/>
      <c r="H571" s="496">
        <f>SUBTOTAL(9,H568:H570)</f>
        <v>17</v>
      </c>
      <c r="I571" s="497"/>
      <c r="J571" s="278"/>
      <c r="K571" s="333"/>
      <c r="L571" s="307"/>
      <c r="M571" s="307"/>
    </row>
    <row r="572" spans="1:13" s="617" customFormat="1" ht="10.5" customHeight="1" outlineLevel="2">
      <c r="A572" s="588">
        <v>3</v>
      </c>
      <c r="B572" s="614">
        <v>2012</v>
      </c>
      <c r="C572" s="615" t="s">
        <v>363</v>
      </c>
      <c r="D572" s="615" t="s">
        <v>93</v>
      </c>
      <c r="E572" s="616" t="s">
        <v>422</v>
      </c>
      <c r="F572" s="616">
        <v>40972</v>
      </c>
      <c r="G572" s="615" t="s">
        <v>1039</v>
      </c>
      <c r="H572" s="588">
        <v>10</v>
      </c>
      <c r="I572" s="615" t="s">
        <v>501</v>
      </c>
      <c r="J572" s="593" t="s">
        <v>2483</v>
      </c>
      <c r="K572" s="612"/>
      <c r="L572" s="612"/>
      <c r="M572" s="612"/>
    </row>
    <row r="573" spans="1:9" s="618" customFormat="1" ht="10.5" customHeight="1" outlineLevel="2">
      <c r="A573" s="588">
        <v>3</v>
      </c>
      <c r="B573" s="614">
        <v>2012</v>
      </c>
      <c r="C573" s="615" t="s">
        <v>363</v>
      </c>
      <c r="D573" s="615" t="s">
        <v>93</v>
      </c>
      <c r="E573" s="616" t="s">
        <v>422</v>
      </c>
      <c r="F573" s="616">
        <v>40972</v>
      </c>
      <c r="G573" s="615" t="s">
        <v>47</v>
      </c>
      <c r="H573" s="588">
        <v>3</v>
      </c>
      <c r="I573" s="615" t="s">
        <v>1040</v>
      </c>
    </row>
    <row r="574" spans="1:9" s="618" customFormat="1" ht="10.5" customHeight="1" outlineLevel="2">
      <c r="A574" s="596">
        <v>6</v>
      </c>
      <c r="B574" s="596">
        <v>2013</v>
      </c>
      <c r="C574" s="599" t="s">
        <v>363</v>
      </c>
      <c r="D574" s="598" t="s">
        <v>93</v>
      </c>
      <c r="E574" s="598" t="s">
        <v>325</v>
      </c>
      <c r="F574" s="599">
        <v>41434</v>
      </c>
      <c r="G574" s="598" t="s">
        <v>1859</v>
      </c>
      <c r="H574" s="596">
        <v>7</v>
      </c>
      <c r="I574" s="598" t="s">
        <v>293</v>
      </c>
    </row>
    <row r="575" spans="1:16" s="617" customFormat="1" ht="10.5" customHeight="1" outlineLevel="2">
      <c r="A575" s="596">
        <v>6</v>
      </c>
      <c r="B575" s="596">
        <v>2013</v>
      </c>
      <c r="C575" s="599" t="s">
        <v>363</v>
      </c>
      <c r="D575" s="598" t="s">
        <v>93</v>
      </c>
      <c r="E575" s="598" t="s">
        <v>325</v>
      </c>
      <c r="F575" s="599">
        <v>41434</v>
      </c>
      <c r="G575" s="598" t="s">
        <v>1860</v>
      </c>
      <c r="H575" s="596">
        <v>7</v>
      </c>
      <c r="I575" s="598" t="s">
        <v>235</v>
      </c>
      <c r="K575" s="612"/>
      <c r="L575" s="594"/>
      <c r="M575" s="594"/>
      <c r="P575" s="592"/>
    </row>
    <row r="576" spans="1:16" s="617" customFormat="1" ht="10.5" customHeight="1" outlineLevel="2">
      <c r="A576" s="619">
        <v>6</v>
      </c>
      <c r="B576" s="596">
        <v>2013</v>
      </c>
      <c r="C576" s="599" t="s">
        <v>363</v>
      </c>
      <c r="D576" s="598" t="s">
        <v>93</v>
      </c>
      <c r="E576" s="598" t="s">
        <v>399</v>
      </c>
      <c r="F576" s="599">
        <v>41455</v>
      </c>
      <c r="G576" s="598" t="s">
        <v>1861</v>
      </c>
      <c r="H576" s="596">
        <v>10</v>
      </c>
      <c r="I576" s="598" t="s">
        <v>379</v>
      </c>
      <c r="K576" s="612"/>
      <c r="L576" s="612"/>
      <c r="M576" s="612"/>
      <c r="P576" s="592"/>
    </row>
    <row r="577" spans="1:16" s="617" customFormat="1" ht="10.5" customHeight="1" outlineLevel="1">
      <c r="A577" s="619"/>
      <c r="B577" s="596"/>
      <c r="C577" s="599"/>
      <c r="D577" s="598" t="s">
        <v>94</v>
      </c>
      <c r="E577" s="598"/>
      <c r="F577" s="599"/>
      <c r="G577" s="598"/>
      <c r="H577" s="596">
        <f>SUBTOTAL(9,H572:H576)</f>
        <v>37</v>
      </c>
      <c r="I577" s="598"/>
      <c r="K577" s="612"/>
      <c r="L577" s="612"/>
      <c r="M577" s="612"/>
      <c r="P577" s="592"/>
    </row>
    <row r="578" spans="1:16" s="333" customFormat="1" ht="10.5" customHeight="1" outlineLevel="2">
      <c r="A578" s="286">
        <v>2</v>
      </c>
      <c r="B578" s="287">
        <v>2012</v>
      </c>
      <c r="C578" s="288" t="s">
        <v>363</v>
      </c>
      <c r="D578" s="288" t="s">
        <v>218</v>
      </c>
      <c r="E578" s="314" t="s">
        <v>390</v>
      </c>
      <c r="F578" s="314">
        <v>40943</v>
      </c>
      <c r="G578" s="288" t="s">
        <v>991</v>
      </c>
      <c r="H578" s="286">
        <v>5</v>
      </c>
      <c r="I578" s="288" t="s">
        <v>459</v>
      </c>
      <c r="P578" s="342"/>
    </row>
    <row r="579" spans="1:16" s="497" customFormat="1" ht="10.5" customHeight="1" outlineLevel="2">
      <c r="A579" s="286">
        <v>2</v>
      </c>
      <c r="B579" s="287">
        <v>2012</v>
      </c>
      <c r="C579" s="288" t="s">
        <v>363</v>
      </c>
      <c r="D579" s="288" t="s">
        <v>218</v>
      </c>
      <c r="E579" s="314" t="s">
        <v>397</v>
      </c>
      <c r="F579" s="314">
        <v>40951</v>
      </c>
      <c r="G579" s="288" t="s">
        <v>992</v>
      </c>
      <c r="H579" s="286">
        <v>5</v>
      </c>
      <c r="I579" s="288" t="s">
        <v>364</v>
      </c>
      <c r="P579" s="496"/>
    </row>
    <row r="580" spans="1:16" s="497" customFormat="1" ht="10.5" customHeight="1" outlineLevel="2">
      <c r="A580" s="286">
        <v>3</v>
      </c>
      <c r="B580" s="287">
        <v>2012</v>
      </c>
      <c r="C580" s="288" t="s">
        <v>363</v>
      </c>
      <c r="D580" s="288" t="s">
        <v>218</v>
      </c>
      <c r="E580" s="314" t="s">
        <v>422</v>
      </c>
      <c r="F580" s="314">
        <v>40972</v>
      </c>
      <c r="G580" s="288" t="s">
        <v>1041</v>
      </c>
      <c r="H580" s="286">
        <v>7</v>
      </c>
      <c r="I580" s="288" t="s">
        <v>499</v>
      </c>
      <c r="P580" s="496"/>
    </row>
    <row r="581" spans="1:16" s="322" customFormat="1" ht="10.5" customHeight="1" outlineLevel="2">
      <c r="A581" s="286">
        <v>4</v>
      </c>
      <c r="B581" s="499">
        <v>2012</v>
      </c>
      <c r="C581" s="442" t="s">
        <v>363</v>
      </c>
      <c r="D581" s="442" t="s">
        <v>218</v>
      </c>
      <c r="E581" s="442" t="s">
        <v>325</v>
      </c>
      <c r="F581" s="503">
        <v>41049</v>
      </c>
      <c r="G581" s="504" t="s">
        <v>1305</v>
      </c>
      <c r="H581" s="499">
        <v>3</v>
      </c>
      <c r="I581" s="442" t="s">
        <v>240</v>
      </c>
      <c r="K581" s="333"/>
      <c r="L581" s="333"/>
      <c r="M581" s="333"/>
      <c r="P581" s="281"/>
    </row>
    <row r="582" spans="1:16" s="333" customFormat="1" ht="10.5" customHeight="1" outlineLevel="2">
      <c r="A582" s="286">
        <v>11</v>
      </c>
      <c r="B582" s="499">
        <v>2012</v>
      </c>
      <c r="C582" s="442" t="s">
        <v>363</v>
      </c>
      <c r="D582" s="442" t="s">
        <v>218</v>
      </c>
      <c r="E582" s="442" t="s">
        <v>393</v>
      </c>
      <c r="F582" s="503">
        <v>41219</v>
      </c>
      <c r="G582" s="504" t="s">
        <v>1595</v>
      </c>
      <c r="H582" s="499">
        <v>5</v>
      </c>
      <c r="I582" s="442" t="s">
        <v>459</v>
      </c>
      <c r="P582" s="342"/>
    </row>
    <row r="583" spans="1:16" s="333" customFormat="1" ht="10.5" customHeight="1" outlineLevel="2">
      <c r="A583" s="273">
        <v>3</v>
      </c>
      <c r="B583" s="273">
        <v>2013</v>
      </c>
      <c r="C583" s="275" t="s">
        <v>363</v>
      </c>
      <c r="D583" s="293" t="s">
        <v>218</v>
      </c>
      <c r="E583" s="275" t="s">
        <v>422</v>
      </c>
      <c r="F583" s="293">
        <v>41336</v>
      </c>
      <c r="G583" s="275" t="s">
        <v>1687</v>
      </c>
      <c r="H583" s="273">
        <v>7</v>
      </c>
      <c r="I583" s="275" t="s">
        <v>184</v>
      </c>
      <c r="J583" s="313"/>
      <c r="P583" s="342"/>
    </row>
    <row r="584" spans="1:16" s="333" customFormat="1" ht="10.5" customHeight="1" outlineLevel="2">
      <c r="A584" s="273">
        <v>3</v>
      </c>
      <c r="B584" s="273">
        <v>2013</v>
      </c>
      <c r="C584" s="293" t="s">
        <v>363</v>
      </c>
      <c r="D584" s="275" t="s">
        <v>218</v>
      </c>
      <c r="E584" s="275" t="s">
        <v>325</v>
      </c>
      <c r="F584" s="293">
        <v>41434</v>
      </c>
      <c r="G584" s="275" t="s">
        <v>1862</v>
      </c>
      <c r="H584" s="273">
        <v>7</v>
      </c>
      <c r="I584" s="275" t="s">
        <v>529</v>
      </c>
      <c r="J584" s="271"/>
      <c r="P584" s="342"/>
    </row>
    <row r="585" spans="1:16" s="333" customFormat="1" ht="10.5" customHeight="1" outlineLevel="2">
      <c r="A585" s="273">
        <v>6</v>
      </c>
      <c r="B585" s="273">
        <v>2013</v>
      </c>
      <c r="C585" s="293" t="s">
        <v>363</v>
      </c>
      <c r="D585" s="275" t="s">
        <v>218</v>
      </c>
      <c r="E585" s="275" t="s">
        <v>325</v>
      </c>
      <c r="F585" s="293">
        <v>41434</v>
      </c>
      <c r="G585" s="275" t="s">
        <v>1863</v>
      </c>
      <c r="H585" s="273">
        <v>10</v>
      </c>
      <c r="I585" s="275" t="s">
        <v>793</v>
      </c>
      <c r="J585" s="278"/>
      <c r="P585" s="342"/>
    </row>
    <row r="586" spans="1:16" s="333" customFormat="1" ht="10.5" customHeight="1" outlineLevel="2">
      <c r="A586" s="273">
        <v>6</v>
      </c>
      <c r="B586" s="273">
        <v>2013</v>
      </c>
      <c r="C586" s="293" t="s">
        <v>363</v>
      </c>
      <c r="D586" s="275" t="s">
        <v>218</v>
      </c>
      <c r="E586" s="275" t="s">
        <v>325</v>
      </c>
      <c r="F586" s="293">
        <v>41434</v>
      </c>
      <c r="G586" s="275" t="s">
        <v>1864</v>
      </c>
      <c r="H586" s="273">
        <v>10</v>
      </c>
      <c r="I586" s="275" t="s">
        <v>534</v>
      </c>
      <c r="J586" s="271"/>
      <c r="P586" s="342"/>
    </row>
    <row r="587" spans="1:16" s="333" customFormat="1" ht="10.5" customHeight="1" outlineLevel="2">
      <c r="A587" s="273">
        <v>9</v>
      </c>
      <c r="B587" s="273">
        <v>2013</v>
      </c>
      <c r="C587" s="293" t="s">
        <v>363</v>
      </c>
      <c r="D587" s="275" t="s">
        <v>218</v>
      </c>
      <c r="E587" s="275" t="s">
        <v>612</v>
      </c>
      <c r="F587" s="293">
        <v>41525</v>
      </c>
      <c r="G587" s="275" t="s">
        <v>1865</v>
      </c>
      <c r="H587" s="273">
        <v>10</v>
      </c>
      <c r="I587" s="275" t="s">
        <v>460</v>
      </c>
      <c r="P587" s="342"/>
    </row>
    <row r="588" spans="1:16" s="333" customFormat="1" ht="10.5" customHeight="1" outlineLevel="2">
      <c r="A588" s="273">
        <v>10</v>
      </c>
      <c r="B588" s="274">
        <v>2013</v>
      </c>
      <c r="C588" s="275" t="s">
        <v>363</v>
      </c>
      <c r="D588" s="275" t="s">
        <v>218</v>
      </c>
      <c r="E588" s="293" t="s">
        <v>416</v>
      </c>
      <c r="F588" s="293">
        <v>41560</v>
      </c>
      <c r="G588" s="275" t="s">
        <v>1866</v>
      </c>
      <c r="H588" s="273">
        <v>7</v>
      </c>
      <c r="I588" s="275" t="s">
        <v>456</v>
      </c>
      <c r="P588" s="342"/>
    </row>
    <row r="589" spans="1:16" s="333" customFormat="1" ht="10.5" customHeight="1" outlineLevel="2">
      <c r="A589" s="265">
        <v>2</v>
      </c>
      <c r="B589" s="266">
        <v>2014</v>
      </c>
      <c r="C589" s="267" t="s">
        <v>363</v>
      </c>
      <c r="D589" s="267" t="s">
        <v>218</v>
      </c>
      <c r="E589" s="371" t="s">
        <v>378</v>
      </c>
      <c r="F589" s="371">
        <v>41685</v>
      </c>
      <c r="G589" s="267" t="s">
        <v>2082</v>
      </c>
      <c r="H589" s="265">
        <v>5</v>
      </c>
      <c r="I589" s="267" t="s">
        <v>364</v>
      </c>
      <c r="P589" s="342"/>
    </row>
    <row r="590" spans="1:16" s="333" customFormat="1" ht="10.5" customHeight="1" outlineLevel="2">
      <c r="A590" s="265">
        <v>3</v>
      </c>
      <c r="B590" s="266">
        <v>2014</v>
      </c>
      <c r="C590" s="267" t="s">
        <v>363</v>
      </c>
      <c r="D590" s="268" t="s">
        <v>218</v>
      </c>
      <c r="E590" s="371" t="s">
        <v>422</v>
      </c>
      <c r="F590" s="371">
        <v>41700</v>
      </c>
      <c r="G590" s="267" t="s">
        <v>2116</v>
      </c>
      <c r="H590" s="265">
        <v>7</v>
      </c>
      <c r="I590" s="326" t="s">
        <v>507</v>
      </c>
      <c r="P590" s="342"/>
    </row>
    <row r="591" spans="1:16" s="333" customFormat="1" ht="10.5" customHeight="1" outlineLevel="2">
      <c r="A591" s="265">
        <v>3</v>
      </c>
      <c r="B591" s="266">
        <v>2014</v>
      </c>
      <c r="C591" s="267" t="s">
        <v>363</v>
      </c>
      <c r="D591" s="268" t="s">
        <v>218</v>
      </c>
      <c r="E591" s="371" t="s">
        <v>422</v>
      </c>
      <c r="F591" s="371">
        <v>41700</v>
      </c>
      <c r="G591" s="267" t="s">
        <v>2117</v>
      </c>
      <c r="H591" s="265">
        <v>7</v>
      </c>
      <c r="I591" s="326" t="s">
        <v>263</v>
      </c>
      <c r="P591" s="342"/>
    </row>
    <row r="592" spans="1:16" s="333" customFormat="1" ht="10.5" customHeight="1" outlineLevel="2">
      <c r="A592" s="265">
        <v>6</v>
      </c>
      <c r="B592" s="266">
        <v>2014</v>
      </c>
      <c r="C592" s="267" t="s">
        <v>363</v>
      </c>
      <c r="D592" s="267" t="s">
        <v>218</v>
      </c>
      <c r="E592" s="371" t="s">
        <v>325</v>
      </c>
      <c r="F592" s="371">
        <v>41797</v>
      </c>
      <c r="G592" s="267" t="s">
        <v>2271</v>
      </c>
      <c r="H592" s="496">
        <v>3</v>
      </c>
      <c r="I592" s="497" t="s">
        <v>280</v>
      </c>
      <c r="J592" s="307"/>
      <c r="P592" s="342"/>
    </row>
    <row r="593" spans="1:16" s="333" customFormat="1" ht="10.5" customHeight="1" outlineLevel="2">
      <c r="A593" s="265">
        <v>6</v>
      </c>
      <c r="B593" s="266">
        <v>2014</v>
      </c>
      <c r="C593" s="267" t="s">
        <v>363</v>
      </c>
      <c r="D593" s="267" t="s">
        <v>218</v>
      </c>
      <c r="E593" s="371" t="s">
        <v>325</v>
      </c>
      <c r="F593" s="371">
        <v>41797</v>
      </c>
      <c r="G593" s="267" t="s">
        <v>2272</v>
      </c>
      <c r="H593" s="496">
        <v>3</v>
      </c>
      <c r="I593" s="497" t="s">
        <v>2273</v>
      </c>
      <c r="J593" s="307"/>
      <c r="P593" s="342"/>
    </row>
    <row r="594" spans="1:16" s="333" customFormat="1" ht="10.5" customHeight="1" outlineLevel="2">
      <c r="A594" s="265">
        <v>9</v>
      </c>
      <c r="B594" s="266">
        <v>2014</v>
      </c>
      <c r="C594" s="267" t="s">
        <v>363</v>
      </c>
      <c r="D594" s="267" t="s">
        <v>218</v>
      </c>
      <c r="E594" s="371" t="s">
        <v>397</v>
      </c>
      <c r="F594" s="371">
        <v>41896</v>
      </c>
      <c r="G594" s="267" t="s">
        <v>2351</v>
      </c>
      <c r="H594" s="496">
        <v>5</v>
      </c>
      <c r="I594" s="497" t="s">
        <v>364</v>
      </c>
      <c r="P594" s="342"/>
    </row>
    <row r="595" spans="1:16" s="333" customFormat="1" ht="10.5" customHeight="1" outlineLevel="2">
      <c r="A595" s="265">
        <v>9</v>
      </c>
      <c r="B595" s="266">
        <v>2014</v>
      </c>
      <c r="C595" s="267" t="s">
        <v>363</v>
      </c>
      <c r="D595" s="267" t="s">
        <v>218</v>
      </c>
      <c r="E595" s="371" t="s">
        <v>470</v>
      </c>
      <c r="F595" s="371">
        <v>41910</v>
      </c>
      <c r="G595" s="267" t="s">
        <v>2390</v>
      </c>
      <c r="H595" s="496">
        <v>10</v>
      </c>
      <c r="I595" s="497" t="s">
        <v>460</v>
      </c>
      <c r="P595" s="342"/>
    </row>
    <row r="596" spans="1:16" s="333" customFormat="1" ht="10.5" customHeight="1" outlineLevel="2">
      <c r="A596" s="265">
        <v>10</v>
      </c>
      <c r="B596" s="265">
        <v>2014</v>
      </c>
      <c r="C596" s="326" t="s">
        <v>363</v>
      </c>
      <c r="D596" s="371" t="s">
        <v>218</v>
      </c>
      <c r="E596" s="267" t="s">
        <v>416</v>
      </c>
      <c r="F596" s="501">
        <v>41924</v>
      </c>
      <c r="G596" s="267" t="s">
        <v>2391</v>
      </c>
      <c r="H596" s="265">
        <v>10</v>
      </c>
      <c r="I596" s="326" t="s">
        <v>2392</v>
      </c>
      <c r="P596" s="342"/>
    </row>
    <row r="597" spans="1:16" s="333" customFormat="1" ht="10.5" customHeight="1" outlineLevel="2">
      <c r="A597" s="265">
        <v>10</v>
      </c>
      <c r="B597" s="265">
        <v>2014</v>
      </c>
      <c r="C597" s="326" t="s">
        <v>363</v>
      </c>
      <c r="D597" s="371" t="s">
        <v>218</v>
      </c>
      <c r="E597" s="267" t="s">
        <v>416</v>
      </c>
      <c r="F597" s="501">
        <v>41924</v>
      </c>
      <c r="G597" s="267" t="s">
        <v>2393</v>
      </c>
      <c r="H597" s="265">
        <v>3</v>
      </c>
      <c r="I597" s="326" t="s">
        <v>480</v>
      </c>
      <c r="P597" s="342"/>
    </row>
    <row r="598" spans="1:16" s="333" customFormat="1" ht="10.5" customHeight="1" outlineLevel="1">
      <c r="A598" s="265"/>
      <c r="B598" s="265"/>
      <c r="C598" s="326"/>
      <c r="D598" s="371" t="s">
        <v>219</v>
      </c>
      <c r="E598" s="267"/>
      <c r="F598" s="501"/>
      <c r="G598" s="267"/>
      <c r="H598" s="265">
        <f>SUBTOTAL(9,H578:H597)</f>
        <v>129</v>
      </c>
      <c r="I598" s="326"/>
      <c r="P598" s="342"/>
    </row>
    <row r="599" spans="1:16" s="333" customFormat="1" ht="10.5" customHeight="1" outlineLevel="2">
      <c r="A599" s="273">
        <v>3</v>
      </c>
      <c r="B599" s="273">
        <v>2013</v>
      </c>
      <c r="C599" s="275" t="s">
        <v>362</v>
      </c>
      <c r="D599" s="275" t="s">
        <v>117</v>
      </c>
      <c r="E599" s="293" t="s">
        <v>389</v>
      </c>
      <c r="F599" s="293">
        <v>41349</v>
      </c>
      <c r="G599" s="349" t="s">
        <v>1748</v>
      </c>
      <c r="H599" s="273">
        <v>10</v>
      </c>
      <c r="I599" s="275" t="s">
        <v>379</v>
      </c>
      <c r="P599" s="342"/>
    </row>
    <row r="600" spans="1:16" s="497" customFormat="1" ht="10.5" customHeight="1" outlineLevel="2">
      <c r="A600" s="273">
        <v>2</v>
      </c>
      <c r="B600" s="273">
        <v>2013</v>
      </c>
      <c r="C600" s="275" t="s">
        <v>362</v>
      </c>
      <c r="D600" s="275" t="s">
        <v>117</v>
      </c>
      <c r="E600" s="293" t="s">
        <v>375</v>
      </c>
      <c r="F600" s="293">
        <v>41412</v>
      </c>
      <c r="G600" s="349" t="s">
        <v>1748</v>
      </c>
      <c r="H600" s="273">
        <v>5</v>
      </c>
      <c r="I600" s="275" t="s">
        <v>376</v>
      </c>
      <c r="P600" s="496"/>
    </row>
    <row r="601" spans="1:16" s="333" customFormat="1" ht="10.5" customHeight="1" outlineLevel="2">
      <c r="A601" s="273">
        <v>6</v>
      </c>
      <c r="B601" s="273">
        <v>2013</v>
      </c>
      <c r="C601" s="275" t="s">
        <v>362</v>
      </c>
      <c r="D601" s="275" t="s">
        <v>117</v>
      </c>
      <c r="E601" s="293" t="s">
        <v>375</v>
      </c>
      <c r="F601" s="293">
        <v>41412</v>
      </c>
      <c r="G601" s="349" t="s">
        <v>1867</v>
      </c>
      <c r="H601" s="273">
        <v>5</v>
      </c>
      <c r="I601" s="275" t="s">
        <v>396</v>
      </c>
      <c r="J601" s="313"/>
      <c r="K601" s="307"/>
      <c r="P601" s="342"/>
    </row>
    <row r="602" spans="1:16" s="333" customFormat="1" ht="10.5" customHeight="1" outlineLevel="2">
      <c r="A602" s="273">
        <v>6</v>
      </c>
      <c r="B602" s="273">
        <v>2013</v>
      </c>
      <c r="C602" s="275" t="s">
        <v>362</v>
      </c>
      <c r="D602" s="275" t="s">
        <v>117</v>
      </c>
      <c r="E602" s="293" t="s">
        <v>315</v>
      </c>
      <c r="F602" s="293">
        <v>41582</v>
      </c>
      <c r="G602" s="349" t="s">
        <v>2041</v>
      </c>
      <c r="H602" s="273">
        <v>5</v>
      </c>
      <c r="I602" s="275" t="s">
        <v>387</v>
      </c>
      <c r="J602" s="313"/>
      <c r="K602" s="307"/>
      <c r="P602" s="342"/>
    </row>
    <row r="603" spans="1:16" s="335" customFormat="1" ht="10.5" customHeight="1" outlineLevel="2">
      <c r="A603" s="265">
        <v>3</v>
      </c>
      <c r="B603" s="266">
        <v>2014</v>
      </c>
      <c r="C603" s="267" t="s">
        <v>362</v>
      </c>
      <c r="D603" s="268" t="s">
        <v>117</v>
      </c>
      <c r="E603" s="371" t="s">
        <v>422</v>
      </c>
      <c r="F603" s="371">
        <v>41700</v>
      </c>
      <c r="G603" s="267" t="s">
        <v>2118</v>
      </c>
      <c r="H603" s="265">
        <v>7</v>
      </c>
      <c r="I603" s="326" t="s">
        <v>1004</v>
      </c>
      <c r="J603" s="278"/>
      <c r="K603" s="323"/>
      <c r="L603" s="324"/>
      <c r="M603" s="324"/>
      <c r="P603" s="346"/>
    </row>
    <row r="604" spans="1:16" s="335" customFormat="1" ht="10.5" customHeight="1" outlineLevel="2">
      <c r="A604" s="265">
        <v>3</v>
      </c>
      <c r="B604" s="266">
        <v>2014</v>
      </c>
      <c r="C604" s="267" t="s">
        <v>362</v>
      </c>
      <c r="D604" s="268" t="s">
        <v>117</v>
      </c>
      <c r="E604" s="371" t="s">
        <v>389</v>
      </c>
      <c r="F604" s="371">
        <v>41713</v>
      </c>
      <c r="G604" s="267" t="s">
        <v>2156</v>
      </c>
      <c r="H604" s="265">
        <v>5</v>
      </c>
      <c r="I604" s="326" t="s">
        <v>376</v>
      </c>
      <c r="J604" s="278"/>
      <c r="K604" s="323"/>
      <c r="L604" s="324"/>
      <c r="M604" s="324"/>
      <c r="P604" s="346"/>
    </row>
    <row r="605" spans="1:16" s="335" customFormat="1" ht="10.5" customHeight="1" outlineLevel="1">
      <c r="A605" s="265"/>
      <c r="B605" s="266"/>
      <c r="C605" s="267"/>
      <c r="D605" s="268" t="s">
        <v>140</v>
      </c>
      <c r="E605" s="371"/>
      <c r="F605" s="371"/>
      <c r="G605" s="267"/>
      <c r="H605" s="265">
        <f>SUBTOTAL(9,H599:H604)</f>
        <v>37</v>
      </c>
      <c r="I605" s="326"/>
      <c r="J605" s="278"/>
      <c r="K605" s="323"/>
      <c r="L605" s="324"/>
      <c r="M605" s="324"/>
      <c r="P605" s="346"/>
    </row>
    <row r="606" spans="1:16" s="306" customFormat="1" ht="10.5" customHeight="1" outlineLevel="2">
      <c r="A606" s="273">
        <v>2</v>
      </c>
      <c r="B606" s="273">
        <v>2013</v>
      </c>
      <c r="C606" s="275" t="s">
        <v>391</v>
      </c>
      <c r="D606" s="275" t="s">
        <v>959</v>
      </c>
      <c r="E606" s="293" t="s">
        <v>378</v>
      </c>
      <c r="F606" s="293">
        <v>41321</v>
      </c>
      <c r="G606" s="349" t="s">
        <v>2083</v>
      </c>
      <c r="H606" s="273">
        <v>5</v>
      </c>
      <c r="I606" s="275" t="s">
        <v>392</v>
      </c>
      <c r="J606" s="307"/>
      <c r="K606" s="316"/>
      <c r="L606" s="271"/>
      <c r="M606" s="271"/>
      <c r="P606" s="509"/>
    </row>
    <row r="607" spans="1:16" s="335" customFormat="1" ht="10.5" customHeight="1" outlineLevel="2">
      <c r="A607" s="265">
        <v>2</v>
      </c>
      <c r="B607" s="265">
        <v>2014</v>
      </c>
      <c r="C607" s="267" t="s">
        <v>391</v>
      </c>
      <c r="D607" s="267" t="s">
        <v>959</v>
      </c>
      <c r="E607" s="371" t="s">
        <v>378</v>
      </c>
      <c r="F607" s="371">
        <v>41685</v>
      </c>
      <c r="G607" s="522" t="s">
        <v>2083</v>
      </c>
      <c r="H607" s="265">
        <v>5</v>
      </c>
      <c r="I607" s="267" t="s">
        <v>392</v>
      </c>
      <c r="J607" s="307"/>
      <c r="K607" s="323"/>
      <c r="L607" s="324"/>
      <c r="M607" s="324"/>
      <c r="P607" s="346"/>
    </row>
    <row r="608" spans="1:16" s="335" customFormat="1" ht="10.5" customHeight="1" outlineLevel="1">
      <c r="A608" s="265"/>
      <c r="B608" s="265"/>
      <c r="C608" s="267"/>
      <c r="D608" s="267" t="s">
        <v>961</v>
      </c>
      <c r="E608" s="371"/>
      <c r="F608" s="371"/>
      <c r="G608" s="522"/>
      <c r="H608" s="265">
        <f>SUBTOTAL(9,H606:H607)</f>
        <v>10</v>
      </c>
      <c r="I608" s="267"/>
      <c r="J608" s="307"/>
      <c r="K608" s="323"/>
      <c r="L608" s="324"/>
      <c r="M608" s="324"/>
      <c r="P608" s="346"/>
    </row>
    <row r="609" spans="1:16" s="278" customFormat="1" ht="10.5" customHeight="1" outlineLevel="2">
      <c r="A609" s="498">
        <v>3</v>
      </c>
      <c r="B609" s="273">
        <v>2013</v>
      </c>
      <c r="C609" s="275" t="s">
        <v>362</v>
      </c>
      <c r="D609" s="293" t="s">
        <v>1688</v>
      </c>
      <c r="E609" s="275" t="s">
        <v>422</v>
      </c>
      <c r="F609" s="293">
        <v>41336</v>
      </c>
      <c r="G609" s="275" t="s">
        <v>1689</v>
      </c>
      <c r="H609" s="273">
        <v>3</v>
      </c>
      <c r="I609" s="275" t="s">
        <v>185</v>
      </c>
      <c r="P609" s="273"/>
    </row>
    <row r="610" spans="1:16" s="278" customFormat="1" ht="10.5" customHeight="1" outlineLevel="1">
      <c r="A610" s="498"/>
      <c r="B610" s="273"/>
      <c r="C610" s="275"/>
      <c r="D610" s="293" t="s">
        <v>1690</v>
      </c>
      <c r="E610" s="275"/>
      <c r="F610" s="293"/>
      <c r="G610" s="275"/>
      <c r="H610" s="273">
        <f>SUBTOTAL(9,H609:H609)</f>
        <v>3</v>
      </c>
      <c r="I610" s="275"/>
      <c r="P610" s="273"/>
    </row>
    <row r="611" spans="1:16" s="278" customFormat="1" ht="10.5" customHeight="1" outlineLevel="2">
      <c r="A611" s="508">
        <v>3</v>
      </c>
      <c r="B611" s="265">
        <v>2014</v>
      </c>
      <c r="C611" s="267" t="s">
        <v>363</v>
      </c>
      <c r="D611" s="371" t="s">
        <v>176</v>
      </c>
      <c r="E611" s="267" t="s">
        <v>388</v>
      </c>
      <c r="F611" s="371">
        <v>41721</v>
      </c>
      <c r="G611" s="267" t="s">
        <v>2164</v>
      </c>
      <c r="H611" s="265">
        <v>5</v>
      </c>
      <c r="I611" s="267" t="s">
        <v>364</v>
      </c>
      <c r="P611" s="273"/>
    </row>
    <row r="612" spans="1:16" s="278" customFormat="1" ht="10.5" customHeight="1" outlineLevel="2">
      <c r="A612" s="265">
        <v>6</v>
      </c>
      <c r="B612" s="266">
        <v>2014</v>
      </c>
      <c r="C612" s="267" t="s">
        <v>363</v>
      </c>
      <c r="D612" s="267" t="s">
        <v>176</v>
      </c>
      <c r="E612" s="371" t="s">
        <v>325</v>
      </c>
      <c r="F612" s="371">
        <v>41797</v>
      </c>
      <c r="G612" s="267" t="s">
        <v>2164</v>
      </c>
      <c r="H612" s="496">
        <v>3</v>
      </c>
      <c r="I612" s="497" t="s">
        <v>332</v>
      </c>
      <c r="P612" s="273"/>
    </row>
    <row r="613" spans="1:16" s="278" customFormat="1" ht="10.5" customHeight="1" outlineLevel="1">
      <c r="A613" s="265"/>
      <c r="B613" s="266"/>
      <c r="C613" s="267"/>
      <c r="D613" s="267" t="s">
        <v>177</v>
      </c>
      <c r="E613" s="371"/>
      <c r="F613" s="371"/>
      <c r="G613" s="267"/>
      <c r="H613" s="496">
        <f>SUBTOTAL(9,H611:H612)</f>
        <v>8</v>
      </c>
      <c r="I613" s="497"/>
      <c r="P613" s="273"/>
    </row>
    <row r="614" spans="1:16" s="278" customFormat="1" ht="10.5" customHeight="1" outlineLevel="2">
      <c r="A614" s="518">
        <v>6</v>
      </c>
      <c r="B614" s="496">
        <v>201</v>
      </c>
      <c r="C614" s="500" t="s">
        <v>391</v>
      </c>
      <c r="D614" s="501" t="s">
        <v>2320</v>
      </c>
      <c r="E614" s="500" t="s">
        <v>433</v>
      </c>
      <c r="F614" s="501">
        <v>41797</v>
      </c>
      <c r="G614" s="500" t="s">
        <v>2321</v>
      </c>
      <c r="H614" s="496">
        <v>5</v>
      </c>
      <c r="I614" s="500" t="s">
        <v>392</v>
      </c>
      <c r="P614" s="273"/>
    </row>
    <row r="615" spans="1:16" s="278" customFormat="1" ht="10.5" customHeight="1" outlineLevel="1">
      <c r="A615" s="518"/>
      <c r="B615" s="496"/>
      <c r="C615" s="500"/>
      <c r="D615" s="501" t="s">
        <v>2322</v>
      </c>
      <c r="E615" s="500"/>
      <c r="F615" s="501"/>
      <c r="G615" s="500"/>
      <c r="H615" s="496">
        <f>SUBTOTAL(9,H614:H614)</f>
        <v>5</v>
      </c>
      <c r="I615" s="500"/>
      <c r="P615" s="273"/>
    </row>
    <row r="616" spans="1:16" s="313" customFormat="1" ht="10.5" customHeight="1" outlineLevel="2">
      <c r="A616" s="286">
        <v>2</v>
      </c>
      <c r="B616" s="287">
        <v>2012</v>
      </c>
      <c r="C616" s="288" t="s">
        <v>363</v>
      </c>
      <c r="D616" s="288" t="s">
        <v>190</v>
      </c>
      <c r="E616" s="314" t="s">
        <v>397</v>
      </c>
      <c r="F616" s="314">
        <v>40951</v>
      </c>
      <c r="G616" s="288" t="s">
        <v>848</v>
      </c>
      <c r="H616" s="286">
        <v>5</v>
      </c>
      <c r="I616" s="288" t="s">
        <v>396</v>
      </c>
      <c r="J616" s="333"/>
      <c r="K616" s="333"/>
      <c r="P616" s="317"/>
    </row>
    <row r="617" spans="1:16" s="313" customFormat="1" ht="10.5" customHeight="1" outlineLevel="2">
      <c r="A617" s="523">
        <v>3</v>
      </c>
      <c r="B617" s="287">
        <v>2012</v>
      </c>
      <c r="C617" s="288" t="s">
        <v>363</v>
      </c>
      <c r="D617" s="288" t="s">
        <v>190</v>
      </c>
      <c r="E617" s="314" t="s">
        <v>422</v>
      </c>
      <c r="F617" s="314">
        <v>40972</v>
      </c>
      <c r="G617" s="288" t="s">
        <v>742</v>
      </c>
      <c r="H617" s="286">
        <v>7</v>
      </c>
      <c r="I617" s="288" t="s">
        <v>743</v>
      </c>
      <c r="J617" s="333"/>
      <c r="K617" s="333"/>
      <c r="P617" s="317"/>
    </row>
    <row r="618" spans="1:16" s="322" customFormat="1" ht="10.5" customHeight="1" outlineLevel="2">
      <c r="A618" s="523">
        <v>3</v>
      </c>
      <c r="B618" s="318">
        <v>2012</v>
      </c>
      <c r="C618" s="319" t="s">
        <v>363</v>
      </c>
      <c r="D618" s="319" t="s">
        <v>190</v>
      </c>
      <c r="E618" s="330" t="s">
        <v>422</v>
      </c>
      <c r="F618" s="330">
        <v>40972</v>
      </c>
      <c r="G618" s="319" t="s">
        <v>1042</v>
      </c>
      <c r="H618" s="317">
        <v>3</v>
      </c>
      <c r="I618" s="319" t="s">
        <v>84</v>
      </c>
      <c r="J618" s="333"/>
      <c r="K618" s="333"/>
      <c r="L618" s="307"/>
      <c r="M618" s="307"/>
      <c r="P618" s="281"/>
    </row>
    <row r="619" spans="1:16" s="307" customFormat="1" ht="10.5" customHeight="1" outlineLevel="2">
      <c r="A619" s="286">
        <v>3</v>
      </c>
      <c r="B619" s="318">
        <v>2012</v>
      </c>
      <c r="C619" s="319" t="s">
        <v>363</v>
      </c>
      <c r="D619" s="319" t="s">
        <v>190</v>
      </c>
      <c r="E619" s="330" t="s">
        <v>422</v>
      </c>
      <c r="F619" s="330">
        <v>40972</v>
      </c>
      <c r="G619" s="319" t="s">
        <v>1043</v>
      </c>
      <c r="H619" s="317">
        <v>10</v>
      </c>
      <c r="I619" s="319" t="s">
        <v>504</v>
      </c>
      <c r="J619" s="278"/>
      <c r="K619" s="333"/>
      <c r="L619" s="313"/>
      <c r="M619" s="313"/>
      <c r="P619" s="286"/>
    </row>
    <row r="620" spans="1:16" s="307" customFormat="1" ht="10.5" customHeight="1" outlineLevel="2">
      <c r="A620" s="286">
        <v>3</v>
      </c>
      <c r="B620" s="318">
        <v>2012</v>
      </c>
      <c r="C620" s="319" t="s">
        <v>363</v>
      </c>
      <c r="D620" s="319" t="s">
        <v>190</v>
      </c>
      <c r="E620" s="330" t="s">
        <v>422</v>
      </c>
      <c r="F620" s="330">
        <v>40972</v>
      </c>
      <c r="G620" s="319" t="s">
        <v>848</v>
      </c>
      <c r="H620" s="317">
        <v>3</v>
      </c>
      <c r="I620" s="319" t="s">
        <v>173</v>
      </c>
      <c r="J620" s="278"/>
      <c r="K620" s="333"/>
      <c r="L620" s="313"/>
      <c r="M620" s="313"/>
      <c r="P620" s="286"/>
    </row>
    <row r="621" spans="1:20" s="359" customFormat="1" ht="10.5" customHeight="1" outlineLevel="2">
      <c r="A621" s="286">
        <v>5</v>
      </c>
      <c r="B621" s="499">
        <v>2012</v>
      </c>
      <c r="C621" s="442" t="s">
        <v>363</v>
      </c>
      <c r="D621" s="442" t="s">
        <v>190</v>
      </c>
      <c r="E621" s="442" t="s">
        <v>325</v>
      </c>
      <c r="F621" s="503">
        <v>41049</v>
      </c>
      <c r="G621" s="504" t="s">
        <v>1336</v>
      </c>
      <c r="H621" s="499">
        <v>3</v>
      </c>
      <c r="I621" s="442" t="s">
        <v>279</v>
      </c>
      <c r="J621" s="307"/>
      <c r="K621" s="333"/>
      <c r="L621" s="313"/>
      <c r="M621" s="313"/>
      <c r="N621" s="307"/>
      <c r="O621" s="307"/>
      <c r="P621" s="286"/>
      <c r="Q621" s="307"/>
      <c r="R621" s="307"/>
      <c r="S621" s="307"/>
      <c r="T621" s="307"/>
    </row>
    <row r="622" spans="1:16" s="278" customFormat="1" ht="10.5" customHeight="1" outlineLevel="2">
      <c r="A622" s="286">
        <v>5</v>
      </c>
      <c r="B622" s="499">
        <v>2012</v>
      </c>
      <c r="C622" s="442" t="s">
        <v>363</v>
      </c>
      <c r="D622" s="442" t="s">
        <v>190</v>
      </c>
      <c r="E622" s="442" t="s">
        <v>325</v>
      </c>
      <c r="F622" s="503">
        <v>41049</v>
      </c>
      <c r="G622" s="504" t="s">
        <v>1337</v>
      </c>
      <c r="H622" s="499">
        <v>10</v>
      </c>
      <c r="I622" s="442" t="s">
        <v>241</v>
      </c>
      <c r="P622" s="273"/>
    </row>
    <row r="623" spans="1:16" s="278" customFormat="1" ht="10.5" customHeight="1" outlineLevel="2">
      <c r="A623" s="286">
        <v>5</v>
      </c>
      <c r="B623" s="499">
        <v>2012</v>
      </c>
      <c r="C623" s="442" t="s">
        <v>363</v>
      </c>
      <c r="D623" s="442" t="s">
        <v>190</v>
      </c>
      <c r="E623" s="442" t="s">
        <v>1375</v>
      </c>
      <c r="F623" s="503">
        <v>41055</v>
      </c>
      <c r="G623" s="504" t="s">
        <v>1337</v>
      </c>
      <c r="H623" s="499">
        <v>10</v>
      </c>
      <c r="I623" s="442" t="s">
        <v>1401</v>
      </c>
      <c r="P623" s="273"/>
    </row>
    <row r="624" spans="1:16" s="326" customFormat="1" ht="10.5" customHeight="1" outlineLevel="2">
      <c r="A624" s="286">
        <v>10</v>
      </c>
      <c r="B624" s="287">
        <v>2012</v>
      </c>
      <c r="C624" s="288" t="s">
        <v>363</v>
      </c>
      <c r="D624" s="288" t="s">
        <v>190</v>
      </c>
      <c r="E624" s="314" t="s">
        <v>416</v>
      </c>
      <c r="F624" s="314">
        <v>41196</v>
      </c>
      <c r="G624" s="288" t="s">
        <v>1530</v>
      </c>
      <c r="H624" s="286">
        <v>3</v>
      </c>
      <c r="I624" s="288" t="s">
        <v>410</v>
      </c>
      <c r="P624" s="265"/>
    </row>
    <row r="625" spans="1:16" s="326" customFormat="1" ht="10.5" customHeight="1" outlineLevel="2">
      <c r="A625" s="273">
        <v>3</v>
      </c>
      <c r="B625" s="273">
        <v>2013</v>
      </c>
      <c r="C625" s="275" t="s">
        <v>363</v>
      </c>
      <c r="D625" s="293" t="s">
        <v>190</v>
      </c>
      <c r="E625" s="275" t="s">
        <v>422</v>
      </c>
      <c r="F625" s="293">
        <v>41336</v>
      </c>
      <c r="G625" s="275" t="s">
        <v>1691</v>
      </c>
      <c r="H625" s="273">
        <v>7</v>
      </c>
      <c r="I625" s="275" t="s">
        <v>66</v>
      </c>
      <c r="P625" s="265"/>
    </row>
    <row r="626" spans="1:16" s="326" customFormat="1" ht="10.5" customHeight="1" outlineLevel="2">
      <c r="A626" s="273">
        <v>3</v>
      </c>
      <c r="B626" s="273">
        <v>2013</v>
      </c>
      <c r="C626" s="275" t="s">
        <v>363</v>
      </c>
      <c r="D626" s="293" t="s">
        <v>190</v>
      </c>
      <c r="E626" s="275" t="s">
        <v>422</v>
      </c>
      <c r="F626" s="293">
        <v>41336</v>
      </c>
      <c r="G626" s="275" t="s">
        <v>740</v>
      </c>
      <c r="H626" s="273">
        <v>7</v>
      </c>
      <c r="I626" s="275" t="s">
        <v>743</v>
      </c>
      <c r="P626" s="265"/>
    </row>
    <row r="627" spans="1:16" s="278" customFormat="1" ht="10.5" customHeight="1" outlineLevel="2">
      <c r="A627" s="273">
        <v>3</v>
      </c>
      <c r="B627" s="273">
        <v>2013</v>
      </c>
      <c r="C627" s="275" t="s">
        <v>363</v>
      </c>
      <c r="D627" s="293" t="s">
        <v>190</v>
      </c>
      <c r="E627" s="275" t="s">
        <v>422</v>
      </c>
      <c r="F627" s="293">
        <v>41336</v>
      </c>
      <c r="G627" s="275" t="s">
        <v>1692</v>
      </c>
      <c r="H627" s="273">
        <v>3</v>
      </c>
      <c r="I627" s="275" t="s">
        <v>745</v>
      </c>
      <c r="P627" s="273"/>
    </row>
    <row r="628" spans="1:16" s="278" customFormat="1" ht="10.5" customHeight="1" outlineLevel="2">
      <c r="A628" s="265">
        <v>3</v>
      </c>
      <c r="B628" s="266">
        <v>2014</v>
      </c>
      <c r="C628" s="267" t="s">
        <v>363</v>
      </c>
      <c r="D628" s="268" t="s">
        <v>190</v>
      </c>
      <c r="E628" s="371" t="s">
        <v>422</v>
      </c>
      <c r="F628" s="371">
        <v>41700</v>
      </c>
      <c r="G628" s="267" t="s">
        <v>742</v>
      </c>
      <c r="H628" s="265">
        <v>10</v>
      </c>
      <c r="I628" s="326" t="s">
        <v>2119</v>
      </c>
      <c r="P628" s="273"/>
    </row>
    <row r="629" spans="1:16" s="326" customFormat="1" ht="10.5" customHeight="1" outlineLevel="2">
      <c r="A629" s="265">
        <v>3</v>
      </c>
      <c r="B629" s="266">
        <v>2014</v>
      </c>
      <c r="C629" s="267" t="s">
        <v>363</v>
      </c>
      <c r="D629" s="268" t="s">
        <v>190</v>
      </c>
      <c r="E629" s="371" t="s">
        <v>422</v>
      </c>
      <c r="F629" s="371">
        <v>41700</v>
      </c>
      <c r="G629" s="267" t="s">
        <v>2120</v>
      </c>
      <c r="H629" s="265">
        <v>7</v>
      </c>
      <c r="I629" s="326" t="s">
        <v>2121</v>
      </c>
      <c r="P629" s="265"/>
    </row>
    <row r="630" spans="1:16" s="326" customFormat="1" ht="10.5" customHeight="1" outlineLevel="2">
      <c r="A630" s="265">
        <v>3</v>
      </c>
      <c r="B630" s="266">
        <v>2014</v>
      </c>
      <c r="C630" s="267" t="s">
        <v>363</v>
      </c>
      <c r="D630" s="268" t="s">
        <v>190</v>
      </c>
      <c r="E630" s="371" t="s">
        <v>373</v>
      </c>
      <c r="F630" s="371">
        <v>41714</v>
      </c>
      <c r="G630" s="267" t="s">
        <v>2172</v>
      </c>
      <c r="H630" s="265">
        <v>10</v>
      </c>
      <c r="I630" s="326" t="s">
        <v>396</v>
      </c>
      <c r="P630" s="265"/>
    </row>
    <row r="631" spans="1:20" s="360" customFormat="1" ht="10.5" customHeight="1" outlineLevel="2">
      <c r="A631" s="265">
        <v>6</v>
      </c>
      <c r="B631" s="266">
        <v>2014</v>
      </c>
      <c r="C631" s="267" t="s">
        <v>363</v>
      </c>
      <c r="D631" s="267" t="s">
        <v>190</v>
      </c>
      <c r="E631" s="371" t="s">
        <v>325</v>
      </c>
      <c r="F631" s="371">
        <v>41797</v>
      </c>
      <c r="G631" s="267" t="s">
        <v>2274</v>
      </c>
      <c r="H631" s="496">
        <v>3</v>
      </c>
      <c r="I631" s="497" t="s">
        <v>240</v>
      </c>
      <c r="J631" s="307"/>
      <c r="K631" s="278"/>
      <c r="L631" s="278"/>
      <c r="M631" s="278"/>
      <c r="N631" s="278"/>
      <c r="O631" s="278"/>
      <c r="P631" s="273"/>
      <c r="Q631" s="278"/>
      <c r="R631" s="278"/>
      <c r="S631" s="278"/>
      <c r="T631" s="278"/>
    </row>
    <row r="632" spans="1:20" s="361" customFormat="1" ht="10.5" customHeight="1" outlineLevel="2">
      <c r="A632" s="265">
        <v>9</v>
      </c>
      <c r="B632" s="266">
        <v>2014</v>
      </c>
      <c r="C632" s="267" t="s">
        <v>363</v>
      </c>
      <c r="D632" s="267" t="s">
        <v>190</v>
      </c>
      <c r="E632" s="371" t="s">
        <v>397</v>
      </c>
      <c r="F632" s="371">
        <v>41896</v>
      </c>
      <c r="G632" s="267" t="s">
        <v>2352</v>
      </c>
      <c r="H632" s="496">
        <v>10</v>
      </c>
      <c r="I632" s="497" t="s">
        <v>396</v>
      </c>
      <c r="J632" s="333"/>
      <c r="K632" s="333"/>
      <c r="L632" s="313"/>
      <c r="M632" s="313"/>
      <c r="N632" s="333"/>
      <c r="O632" s="333"/>
      <c r="P632" s="342"/>
      <c r="Q632" s="333"/>
      <c r="R632" s="333"/>
      <c r="S632" s="333"/>
      <c r="T632" s="333"/>
    </row>
    <row r="633" spans="1:20" s="361" customFormat="1" ht="10.5" customHeight="1" outlineLevel="2">
      <c r="A633" s="265">
        <v>10</v>
      </c>
      <c r="B633" s="265">
        <v>2014</v>
      </c>
      <c r="C633" s="326" t="s">
        <v>363</v>
      </c>
      <c r="D633" s="371" t="s">
        <v>190</v>
      </c>
      <c r="E633" s="267" t="s">
        <v>416</v>
      </c>
      <c r="F633" s="501">
        <v>41924</v>
      </c>
      <c r="G633" s="267" t="s">
        <v>2394</v>
      </c>
      <c r="H633" s="265">
        <v>3</v>
      </c>
      <c r="I633" s="326" t="s">
        <v>203</v>
      </c>
      <c r="J633" s="333"/>
      <c r="K633" s="333"/>
      <c r="L633" s="313"/>
      <c r="M633" s="313"/>
      <c r="N633" s="333"/>
      <c r="O633" s="333"/>
      <c r="P633" s="342"/>
      <c r="Q633" s="333"/>
      <c r="R633" s="333"/>
      <c r="S633" s="333"/>
      <c r="T633" s="333"/>
    </row>
    <row r="634" spans="1:20" s="361" customFormat="1" ht="10.5" customHeight="1" outlineLevel="1">
      <c r="A634" s="265"/>
      <c r="B634" s="265"/>
      <c r="C634" s="326"/>
      <c r="D634" s="371" t="s">
        <v>191</v>
      </c>
      <c r="E634" s="267"/>
      <c r="F634" s="501"/>
      <c r="G634" s="267"/>
      <c r="H634" s="265">
        <f>SUBTOTAL(9,H616:H633)</f>
        <v>114</v>
      </c>
      <c r="I634" s="326"/>
      <c r="J634" s="333"/>
      <c r="K634" s="333"/>
      <c r="L634" s="313"/>
      <c r="M634" s="313"/>
      <c r="N634" s="333"/>
      <c r="O634" s="333"/>
      <c r="P634" s="342"/>
      <c r="Q634" s="333"/>
      <c r="R634" s="333"/>
      <c r="S634" s="333"/>
      <c r="T634" s="333"/>
    </row>
    <row r="635" spans="1:16" s="278" customFormat="1" ht="10.5" customHeight="1" outlineLevel="2">
      <c r="A635" s="273">
        <v>10</v>
      </c>
      <c r="B635" s="498">
        <v>2013</v>
      </c>
      <c r="C635" s="505" t="s">
        <v>391</v>
      </c>
      <c r="D635" s="505" t="s">
        <v>2042</v>
      </c>
      <c r="E635" s="505" t="s">
        <v>1868</v>
      </c>
      <c r="F635" s="506">
        <v>41573</v>
      </c>
      <c r="G635" s="507" t="s">
        <v>1869</v>
      </c>
      <c r="H635" s="498">
        <v>5</v>
      </c>
      <c r="I635" s="505" t="s">
        <v>461</v>
      </c>
      <c r="P635" s="273"/>
    </row>
    <row r="636" spans="1:16" s="278" customFormat="1" ht="10.5" customHeight="1" outlineLevel="1">
      <c r="A636" s="273"/>
      <c r="B636" s="498"/>
      <c r="C636" s="505"/>
      <c r="D636" s="505" t="s">
        <v>2043</v>
      </c>
      <c r="E636" s="505"/>
      <c r="F636" s="506"/>
      <c r="G636" s="507"/>
      <c r="H636" s="498">
        <f>SUBTOTAL(9,H635:H635)</f>
        <v>5</v>
      </c>
      <c r="I636" s="505"/>
      <c r="P636" s="273"/>
    </row>
    <row r="637" spans="1:16" s="278" customFormat="1" ht="10.5" customHeight="1" outlineLevel="2">
      <c r="A637" s="273">
        <v>6</v>
      </c>
      <c r="B637" s="273">
        <v>2013</v>
      </c>
      <c r="C637" s="293" t="s">
        <v>362</v>
      </c>
      <c r="D637" s="275" t="s">
        <v>1439</v>
      </c>
      <c r="E637" s="275" t="s">
        <v>325</v>
      </c>
      <c r="F637" s="293">
        <v>41434</v>
      </c>
      <c r="G637" s="275" t="s">
        <v>1870</v>
      </c>
      <c r="H637" s="273">
        <v>10</v>
      </c>
      <c r="I637" s="275" t="s">
        <v>268</v>
      </c>
      <c r="P637" s="273"/>
    </row>
    <row r="638" spans="1:16" s="326" customFormat="1" ht="10.5" customHeight="1" outlineLevel="2">
      <c r="A638" s="273">
        <v>6</v>
      </c>
      <c r="B638" s="273">
        <v>2013</v>
      </c>
      <c r="C638" s="293" t="s">
        <v>362</v>
      </c>
      <c r="D638" s="275" t="s">
        <v>1439</v>
      </c>
      <c r="E638" s="275" t="s">
        <v>1758</v>
      </c>
      <c r="F638" s="293">
        <v>41440</v>
      </c>
      <c r="G638" s="275" t="s">
        <v>1870</v>
      </c>
      <c r="H638" s="273">
        <v>15</v>
      </c>
      <c r="I638" s="505" t="s">
        <v>1871</v>
      </c>
      <c r="P638" s="265"/>
    </row>
    <row r="639" spans="1:16" s="326" customFormat="1" ht="10.5" customHeight="1" outlineLevel="1">
      <c r="A639" s="273"/>
      <c r="B639" s="273"/>
      <c r="C639" s="293"/>
      <c r="D639" s="275" t="s">
        <v>1440</v>
      </c>
      <c r="E639" s="275"/>
      <c r="F639" s="293"/>
      <c r="G639" s="275"/>
      <c r="H639" s="273">
        <f>SUBTOTAL(9,H637:H638)</f>
        <v>25</v>
      </c>
      <c r="I639" s="505"/>
      <c r="P639" s="265"/>
    </row>
    <row r="640" spans="1:16" s="326" customFormat="1" ht="10.5" customHeight="1" outlineLevel="2">
      <c r="A640" s="273">
        <v>6</v>
      </c>
      <c r="B640" s="273">
        <v>2013</v>
      </c>
      <c r="C640" s="275" t="s">
        <v>362</v>
      </c>
      <c r="D640" s="293" t="s">
        <v>178</v>
      </c>
      <c r="E640" s="275" t="s">
        <v>422</v>
      </c>
      <c r="F640" s="293">
        <v>41336</v>
      </c>
      <c r="G640" s="275" t="s">
        <v>746</v>
      </c>
      <c r="H640" s="273">
        <v>10</v>
      </c>
      <c r="I640" s="275" t="s">
        <v>489</v>
      </c>
      <c r="P640" s="265"/>
    </row>
    <row r="641" spans="1:16" s="333" customFormat="1" ht="10.5" customHeight="1" outlineLevel="2">
      <c r="A641" s="273">
        <v>10</v>
      </c>
      <c r="B641" s="273">
        <v>2013</v>
      </c>
      <c r="C641" s="275" t="s">
        <v>362</v>
      </c>
      <c r="D641" s="293" t="s">
        <v>178</v>
      </c>
      <c r="E641" s="275" t="s">
        <v>422</v>
      </c>
      <c r="F641" s="293">
        <v>41336</v>
      </c>
      <c r="G641" s="275" t="s">
        <v>51</v>
      </c>
      <c r="H641" s="273">
        <v>7</v>
      </c>
      <c r="I641" s="275" t="s">
        <v>493</v>
      </c>
      <c r="J641" s="307"/>
      <c r="L641" s="271"/>
      <c r="M641" s="271"/>
      <c r="P641" s="342"/>
    </row>
    <row r="642" spans="1:16" s="333" customFormat="1" ht="10.5" customHeight="1" outlineLevel="1">
      <c r="A642" s="273"/>
      <c r="B642" s="273"/>
      <c r="C642" s="275"/>
      <c r="D642" s="293" t="s">
        <v>179</v>
      </c>
      <c r="E642" s="275"/>
      <c r="F642" s="293"/>
      <c r="G642" s="275"/>
      <c r="H642" s="273">
        <f>SUBTOTAL(9,H640:H641)</f>
        <v>17</v>
      </c>
      <c r="I642" s="275"/>
      <c r="J642" s="307"/>
      <c r="L642" s="271"/>
      <c r="M642" s="271"/>
      <c r="P642" s="342"/>
    </row>
    <row r="643" spans="1:16" s="333" customFormat="1" ht="10.5" customHeight="1" outlineLevel="2">
      <c r="A643" s="286">
        <v>10</v>
      </c>
      <c r="B643" s="287">
        <v>2012</v>
      </c>
      <c r="C643" s="288" t="s">
        <v>362</v>
      </c>
      <c r="D643" s="288" t="s">
        <v>180</v>
      </c>
      <c r="E643" s="314" t="s">
        <v>416</v>
      </c>
      <c r="F643" s="314">
        <v>41196</v>
      </c>
      <c r="G643" s="288" t="s">
        <v>1531</v>
      </c>
      <c r="H643" s="286">
        <v>7</v>
      </c>
      <c r="I643" s="288" t="s">
        <v>409</v>
      </c>
      <c r="J643" s="307"/>
      <c r="L643" s="271"/>
      <c r="M643" s="271"/>
      <c r="P643" s="342"/>
    </row>
    <row r="644" spans="1:16" s="333" customFormat="1" ht="10.5" customHeight="1" outlineLevel="1">
      <c r="A644" s="286"/>
      <c r="B644" s="287"/>
      <c r="C644" s="288"/>
      <c r="D644" s="288" t="s">
        <v>182</v>
      </c>
      <c r="E644" s="314"/>
      <c r="F644" s="314"/>
      <c r="G644" s="288"/>
      <c r="H644" s="286">
        <f>SUBTOTAL(9,H643:H643)</f>
        <v>7</v>
      </c>
      <c r="I644" s="288"/>
      <c r="J644" s="307"/>
      <c r="L644" s="271"/>
      <c r="M644" s="271"/>
      <c r="P644" s="342"/>
    </row>
    <row r="645" spans="1:16" s="262" customFormat="1" ht="10.5" customHeight="1" outlineLevel="2">
      <c r="A645" s="234">
        <v>2</v>
      </c>
      <c r="B645" s="304">
        <v>2013</v>
      </c>
      <c r="C645" s="249" t="s">
        <v>362</v>
      </c>
      <c r="D645" s="249" t="s">
        <v>2395</v>
      </c>
      <c r="E645" s="250" t="s">
        <v>986</v>
      </c>
      <c r="F645" s="250">
        <v>41315</v>
      </c>
      <c r="G645" s="249" t="s">
        <v>1617</v>
      </c>
      <c r="H645" s="234">
        <v>5</v>
      </c>
      <c r="I645" s="249" t="s">
        <v>387</v>
      </c>
      <c r="J645" s="232" t="s">
        <v>2453</v>
      </c>
      <c r="L645" s="248"/>
      <c r="M645" s="248"/>
      <c r="P645" s="263"/>
    </row>
    <row r="646" spans="1:16" s="262" customFormat="1" ht="10.5" customHeight="1" outlineLevel="2">
      <c r="A646" s="234">
        <v>10</v>
      </c>
      <c r="B646" s="304">
        <v>2013</v>
      </c>
      <c r="C646" s="249" t="s">
        <v>362</v>
      </c>
      <c r="D646" s="249" t="s">
        <v>2395</v>
      </c>
      <c r="E646" s="250" t="s">
        <v>416</v>
      </c>
      <c r="F646" s="250">
        <v>41560</v>
      </c>
      <c r="G646" s="249" t="s">
        <v>1872</v>
      </c>
      <c r="H646" s="234">
        <v>7</v>
      </c>
      <c r="I646" s="249" t="s">
        <v>406</v>
      </c>
      <c r="L646" s="248"/>
      <c r="M646" s="248"/>
      <c r="P646" s="263"/>
    </row>
    <row r="647" spans="1:16" s="261" customFormat="1" ht="10.5" customHeight="1" outlineLevel="2">
      <c r="A647" s="234">
        <v>10</v>
      </c>
      <c r="B647" s="304">
        <v>2013</v>
      </c>
      <c r="C647" s="249" t="s">
        <v>362</v>
      </c>
      <c r="D647" s="249" t="s">
        <v>2395</v>
      </c>
      <c r="E647" s="250" t="s">
        <v>416</v>
      </c>
      <c r="F647" s="250">
        <v>41560</v>
      </c>
      <c r="G647" s="249" t="s">
        <v>1873</v>
      </c>
      <c r="H647" s="234">
        <v>3</v>
      </c>
      <c r="I647" s="249" t="s">
        <v>431</v>
      </c>
      <c r="J647" s="247"/>
      <c r="K647" s="262"/>
      <c r="L647" s="248"/>
      <c r="M647" s="248"/>
      <c r="P647" s="257"/>
    </row>
    <row r="648" spans="1:16" s="262" customFormat="1" ht="10.5" customHeight="1" outlineLevel="2">
      <c r="A648" s="234">
        <v>10</v>
      </c>
      <c r="B648" s="304">
        <v>2013</v>
      </c>
      <c r="C648" s="249" t="s">
        <v>362</v>
      </c>
      <c r="D648" s="249" t="s">
        <v>2395</v>
      </c>
      <c r="E648" s="250" t="s">
        <v>416</v>
      </c>
      <c r="F648" s="250">
        <v>41560</v>
      </c>
      <c r="G648" s="249" t="s">
        <v>1874</v>
      </c>
      <c r="H648" s="234">
        <v>7</v>
      </c>
      <c r="I648" s="249" t="s">
        <v>929</v>
      </c>
      <c r="J648" s="247"/>
      <c r="L648" s="248"/>
      <c r="M648" s="248"/>
      <c r="P648" s="263"/>
    </row>
    <row r="649" spans="1:16" s="262" customFormat="1" ht="10.5" customHeight="1" outlineLevel="2">
      <c r="A649" s="234">
        <v>10</v>
      </c>
      <c r="B649" s="304">
        <v>2013</v>
      </c>
      <c r="C649" s="249" t="s">
        <v>362</v>
      </c>
      <c r="D649" s="249" t="s">
        <v>2395</v>
      </c>
      <c r="E649" s="250" t="s">
        <v>416</v>
      </c>
      <c r="F649" s="250">
        <v>41560</v>
      </c>
      <c r="G649" s="249" t="s">
        <v>1875</v>
      </c>
      <c r="H649" s="234">
        <v>3</v>
      </c>
      <c r="I649" s="249" t="s">
        <v>678</v>
      </c>
      <c r="J649" s="247"/>
      <c r="P649" s="263"/>
    </row>
    <row r="650" spans="1:16" s="262" customFormat="1" ht="10.5" customHeight="1" outlineLevel="2">
      <c r="A650" s="329">
        <v>3</v>
      </c>
      <c r="B650" s="574">
        <v>2013</v>
      </c>
      <c r="C650" s="575" t="s">
        <v>362</v>
      </c>
      <c r="D650" s="575" t="s">
        <v>2395</v>
      </c>
      <c r="E650" s="576" t="s">
        <v>399</v>
      </c>
      <c r="F650" s="576">
        <v>41728</v>
      </c>
      <c r="G650" s="575" t="s">
        <v>2173</v>
      </c>
      <c r="H650" s="329">
        <v>5</v>
      </c>
      <c r="I650" s="575" t="s">
        <v>387</v>
      </c>
      <c r="J650" s="247"/>
      <c r="P650" s="263"/>
    </row>
    <row r="651" spans="1:16" s="262" customFormat="1" ht="10.5" customHeight="1" outlineLevel="2">
      <c r="A651" s="329">
        <v>6</v>
      </c>
      <c r="B651" s="574">
        <v>2014</v>
      </c>
      <c r="C651" s="575" t="s">
        <v>362</v>
      </c>
      <c r="D651" s="575" t="s">
        <v>2395</v>
      </c>
      <c r="E651" s="576" t="s">
        <v>325</v>
      </c>
      <c r="F651" s="576">
        <v>41797</v>
      </c>
      <c r="G651" s="575" t="s">
        <v>2275</v>
      </c>
      <c r="H651" s="577">
        <v>7</v>
      </c>
      <c r="I651" s="578" t="s">
        <v>2276</v>
      </c>
      <c r="J651" s="261"/>
      <c r="P651" s="263"/>
    </row>
    <row r="652" spans="1:16" s="233" customFormat="1" ht="10.5" customHeight="1" outlineLevel="2">
      <c r="A652" s="329">
        <v>6</v>
      </c>
      <c r="B652" s="574">
        <v>2014</v>
      </c>
      <c r="C652" s="575" t="s">
        <v>362</v>
      </c>
      <c r="D652" s="575" t="s">
        <v>2395</v>
      </c>
      <c r="E652" s="576" t="s">
        <v>325</v>
      </c>
      <c r="F652" s="576">
        <v>41797</v>
      </c>
      <c r="G652" s="575" t="s">
        <v>2277</v>
      </c>
      <c r="H652" s="577">
        <v>10</v>
      </c>
      <c r="I652" s="578" t="s">
        <v>1326</v>
      </c>
      <c r="J652" s="261"/>
      <c r="P652" s="234"/>
    </row>
    <row r="653" spans="1:16" s="262" customFormat="1" ht="10.5" customHeight="1" outlineLevel="2">
      <c r="A653" s="329">
        <v>10</v>
      </c>
      <c r="B653" s="329">
        <v>2014</v>
      </c>
      <c r="C653" s="575" t="s">
        <v>362</v>
      </c>
      <c r="D653" s="576" t="s">
        <v>2395</v>
      </c>
      <c r="E653" s="575" t="s">
        <v>416</v>
      </c>
      <c r="F653" s="579">
        <v>41924</v>
      </c>
      <c r="G653" s="575" t="s">
        <v>2396</v>
      </c>
      <c r="H653" s="329">
        <v>3</v>
      </c>
      <c r="I653" s="328" t="s">
        <v>933</v>
      </c>
      <c r="J653" s="261"/>
      <c r="P653" s="263"/>
    </row>
    <row r="654" spans="1:16" s="262" customFormat="1" ht="10.5" customHeight="1" outlineLevel="2">
      <c r="A654" s="329">
        <v>10</v>
      </c>
      <c r="B654" s="329">
        <v>2014</v>
      </c>
      <c r="C654" s="575" t="s">
        <v>362</v>
      </c>
      <c r="D654" s="576" t="s">
        <v>2395</v>
      </c>
      <c r="E654" s="575" t="s">
        <v>416</v>
      </c>
      <c r="F654" s="579">
        <v>41924</v>
      </c>
      <c r="G654" s="575" t="s">
        <v>2397</v>
      </c>
      <c r="H654" s="329">
        <v>10</v>
      </c>
      <c r="I654" s="328" t="s">
        <v>99</v>
      </c>
      <c r="J654" s="261"/>
      <c r="P654" s="263"/>
    </row>
    <row r="655" spans="1:16" s="262" customFormat="1" ht="10.5" customHeight="1" outlineLevel="2">
      <c r="A655" s="329">
        <v>10</v>
      </c>
      <c r="B655" s="329">
        <v>2014</v>
      </c>
      <c r="C655" s="575" t="s">
        <v>362</v>
      </c>
      <c r="D655" s="576" t="s">
        <v>2395</v>
      </c>
      <c r="E655" s="575" t="s">
        <v>395</v>
      </c>
      <c r="F655" s="579">
        <v>41938</v>
      </c>
      <c r="G655" s="575" t="s">
        <v>2277</v>
      </c>
      <c r="H655" s="329">
        <v>10</v>
      </c>
      <c r="I655" s="328" t="s">
        <v>379</v>
      </c>
      <c r="J655" s="261"/>
      <c r="P655" s="263"/>
    </row>
    <row r="656" spans="1:16" s="262" customFormat="1" ht="10.5" customHeight="1" outlineLevel="1">
      <c r="A656" s="329"/>
      <c r="B656" s="329"/>
      <c r="C656" s="575"/>
      <c r="D656" s="576" t="s">
        <v>2398</v>
      </c>
      <c r="E656" s="575"/>
      <c r="F656" s="579"/>
      <c r="G656" s="575"/>
      <c r="H656" s="329">
        <f>SUBTOTAL(9,H645:H655)</f>
        <v>70</v>
      </c>
      <c r="I656" s="328"/>
      <c r="J656" s="261"/>
      <c r="P656" s="263"/>
    </row>
    <row r="657" spans="1:16" s="262" customFormat="1" ht="10.5" customHeight="1" outlineLevel="2">
      <c r="A657" s="243">
        <v>11</v>
      </c>
      <c r="B657" s="244">
        <v>2012</v>
      </c>
      <c r="C657" s="253" t="s">
        <v>391</v>
      </c>
      <c r="D657" s="253" t="s">
        <v>1596</v>
      </c>
      <c r="E657" s="620" t="s">
        <v>393</v>
      </c>
      <c r="F657" s="620">
        <v>41219</v>
      </c>
      <c r="G657" s="253" t="s">
        <v>1597</v>
      </c>
      <c r="H657" s="243">
        <v>5</v>
      </c>
      <c r="I657" s="253" t="s">
        <v>461</v>
      </c>
      <c r="J657" s="232" t="s">
        <v>2481</v>
      </c>
      <c r="P657" s="263"/>
    </row>
    <row r="658" spans="1:20" s="264" customFormat="1" ht="10.5" customHeight="1" outlineLevel="2">
      <c r="A658" s="234">
        <v>2</v>
      </c>
      <c r="B658" s="304">
        <v>2013</v>
      </c>
      <c r="C658" s="249" t="s">
        <v>391</v>
      </c>
      <c r="D658" s="249" t="s">
        <v>1596</v>
      </c>
      <c r="E658" s="250" t="s">
        <v>390</v>
      </c>
      <c r="F658" s="250">
        <v>41307</v>
      </c>
      <c r="G658" s="249" t="s">
        <v>1652</v>
      </c>
      <c r="H658" s="234">
        <v>5</v>
      </c>
      <c r="I658" s="249" t="s">
        <v>392</v>
      </c>
      <c r="J658" s="248"/>
      <c r="K658" s="262"/>
      <c r="L658" s="262"/>
      <c r="M658" s="262"/>
      <c r="N658" s="262"/>
      <c r="O658" s="262"/>
      <c r="P658" s="263"/>
      <c r="Q658" s="262"/>
      <c r="R658" s="262"/>
      <c r="S658" s="262"/>
      <c r="T658" s="262"/>
    </row>
    <row r="659" spans="1:20" s="621" customFormat="1" ht="10.5" customHeight="1" outlineLevel="2">
      <c r="A659" s="234">
        <v>10</v>
      </c>
      <c r="B659" s="304">
        <v>2013</v>
      </c>
      <c r="C659" s="249" t="s">
        <v>391</v>
      </c>
      <c r="D659" s="249" t="s">
        <v>1596</v>
      </c>
      <c r="E659" s="250" t="s">
        <v>416</v>
      </c>
      <c r="F659" s="250">
        <v>41560</v>
      </c>
      <c r="G659" s="249" t="s">
        <v>1876</v>
      </c>
      <c r="H659" s="234">
        <v>10</v>
      </c>
      <c r="I659" s="249" t="s">
        <v>473</v>
      </c>
      <c r="J659" s="233"/>
      <c r="K659" s="247"/>
      <c r="L659" s="262"/>
      <c r="M659" s="262"/>
      <c r="N659" s="247"/>
      <c r="O659" s="247"/>
      <c r="P659" s="243"/>
      <c r="Q659" s="247"/>
      <c r="R659" s="247"/>
      <c r="S659" s="247"/>
      <c r="T659" s="247"/>
    </row>
    <row r="660" spans="1:20" s="264" customFormat="1" ht="10.5" customHeight="1" outlineLevel="2">
      <c r="A660" s="234">
        <v>10</v>
      </c>
      <c r="B660" s="304">
        <v>2013</v>
      </c>
      <c r="C660" s="249" t="s">
        <v>391</v>
      </c>
      <c r="D660" s="249" t="s">
        <v>1596</v>
      </c>
      <c r="E660" s="250" t="s">
        <v>416</v>
      </c>
      <c r="F660" s="250">
        <v>41560</v>
      </c>
      <c r="G660" s="249" t="s">
        <v>1877</v>
      </c>
      <c r="H660" s="234">
        <v>3</v>
      </c>
      <c r="I660" s="249" t="s">
        <v>450</v>
      </c>
      <c r="J660" s="233"/>
      <c r="K660" s="262"/>
      <c r="L660" s="262"/>
      <c r="M660" s="262"/>
      <c r="N660" s="262"/>
      <c r="O660" s="262"/>
      <c r="P660" s="263"/>
      <c r="Q660" s="262"/>
      <c r="R660" s="262"/>
      <c r="S660" s="262"/>
      <c r="T660" s="262"/>
    </row>
    <row r="661" spans="1:20" s="264" customFormat="1" ht="10.5" customHeight="1" outlineLevel="2">
      <c r="A661" s="329">
        <v>2</v>
      </c>
      <c r="B661" s="574">
        <v>2014</v>
      </c>
      <c r="C661" s="575" t="s">
        <v>391</v>
      </c>
      <c r="D661" s="575" t="s">
        <v>1596</v>
      </c>
      <c r="E661" s="576" t="s">
        <v>378</v>
      </c>
      <c r="F661" s="576">
        <v>41685</v>
      </c>
      <c r="G661" s="575" t="s">
        <v>2084</v>
      </c>
      <c r="H661" s="329">
        <v>5</v>
      </c>
      <c r="I661" s="575" t="s">
        <v>392</v>
      </c>
      <c r="J661" s="232"/>
      <c r="K661" s="262"/>
      <c r="L661" s="262"/>
      <c r="M661" s="262"/>
      <c r="N661" s="262"/>
      <c r="O661" s="262"/>
      <c r="P661" s="263"/>
      <c r="Q661" s="262"/>
      <c r="R661" s="262"/>
      <c r="S661" s="262"/>
      <c r="T661" s="262"/>
    </row>
    <row r="662" spans="1:11" s="262" customFormat="1" ht="10.5" customHeight="1" outlineLevel="2">
      <c r="A662" s="329">
        <v>5</v>
      </c>
      <c r="B662" s="574">
        <v>2014</v>
      </c>
      <c r="C662" s="575" t="s">
        <v>391</v>
      </c>
      <c r="D662" s="575" t="s">
        <v>1596</v>
      </c>
      <c r="E662" s="576" t="s">
        <v>375</v>
      </c>
      <c r="F662" s="576">
        <v>41776</v>
      </c>
      <c r="G662" s="575" t="s">
        <v>2194</v>
      </c>
      <c r="H662" s="329">
        <v>5</v>
      </c>
      <c r="I662" s="575" t="s">
        <v>392</v>
      </c>
      <c r="J662" s="261"/>
      <c r="K662" s="261"/>
    </row>
    <row r="663" spans="1:11" s="262" customFormat="1" ht="10.5" customHeight="1" outlineLevel="2">
      <c r="A663" s="329">
        <v>7</v>
      </c>
      <c r="B663" s="574">
        <v>2014</v>
      </c>
      <c r="C663" s="575" t="s">
        <v>391</v>
      </c>
      <c r="D663" s="575" t="s">
        <v>1596</v>
      </c>
      <c r="E663" s="576" t="s">
        <v>400</v>
      </c>
      <c r="F663" s="576">
        <v>41825</v>
      </c>
      <c r="G663" s="575" t="s">
        <v>2328</v>
      </c>
      <c r="H663" s="329">
        <v>5</v>
      </c>
      <c r="I663" s="575" t="s">
        <v>392</v>
      </c>
      <c r="J663" s="261"/>
      <c r="K663" s="261"/>
    </row>
    <row r="664" spans="1:11" s="262" customFormat="1" ht="10.5" customHeight="1" outlineLevel="2">
      <c r="A664" s="329">
        <v>11</v>
      </c>
      <c r="B664" s="574">
        <v>2014</v>
      </c>
      <c r="C664" s="575" t="s">
        <v>391</v>
      </c>
      <c r="D664" s="575" t="s">
        <v>1596</v>
      </c>
      <c r="E664" s="576" t="s">
        <v>393</v>
      </c>
      <c r="F664" s="576">
        <v>41958</v>
      </c>
      <c r="G664" s="575" t="s">
        <v>2084</v>
      </c>
      <c r="H664" s="329">
        <v>5</v>
      </c>
      <c r="I664" s="575" t="s">
        <v>392</v>
      </c>
      <c r="J664" s="261"/>
      <c r="K664" s="261"/>
    </row>
    <row r="665" spans="1:11" s="262" customFormat="1" ht="10.5" customHeight="1" outlineLevel="2">
      <c r="A665" s="329">
        <v>11</v>
      </c>
      <c r="B665" s="574">
        <v>2014</v>
      </c>
      <c r="C665" s="575" t="s">
        <v>391</v>
      </c>
      <c r="D665" s="575" t="s">
        <v>1596</v>
      </c>
      <c r="E665" s="576" t="s">
        <v>393</v>
      </c>
      <c r="F665" s="576">
        <v>41958</v>
      </c>
      <c r="G665" s="575" t="s">
        <v>2471</v>
      </c>
      <c r="H665" s="329">
        <v>5</v>
      </c>
      <c r="I665" s="575" t="s">
        <v>461</v>
      </c>
      <c r="J665" s="261"/>
      <c r="K665" s="261"/>
    </row>
    <row r="666" spans="1:11" s="262" customFormat="1" ht="10.5" customHeight="1" outlineLevel="1">
      <c r="A666" s="329"/>
      <c r="B666" s="574"/>
      <c r="C666" s="575"/>
      <c r="D666" s="575" t="s">
        <v>1598</v>
      </c>
      <c r="E666" s="576"/>
      <c r="F666" s="576"/>
      <c r="G666" s="575"/>
      <c r="H666" s="329">
        <f>SUBTOTAL(9,H657:H665)</f>
        <v>48</v>
      </c>
      <c r="I666" s="575"/>
      <c r="J666" s="261"/>
      <c r="K666" s="261"/>
    </row>
    <row r="667" spans="1:11" s="333" customFormat="1" ht="10.5" customHeight="1" outlineLevel="2">
      <c r="A667" s="265">
        <v>10</v>
      </c>
      <c r="B667" s="266">
        <v>2014</v>
      </c>
      <c r="C667" s="267" t="s">
        <v>362</v>
      </c>
      <c r="D667" s="267" t="s">
        <v>107</v>
      </c>
      <c r="E667" s="371" t="s">
        <v>395</v>
      </c>
      <c r="F667" s="371">
        <v>41938</v>
      </c>
      <c r="G667" s="267" t="s">
        <v>2457</v>
      </c>
      <c r="H667" s="265">
        <v>5</v>
      </c>
      <c r="I667" s="267" t="s">
        <v>462</v>
      </c>
      <c r="J667" s="313"/>
      <c r="K667" s="313"/>
    </row>
    <row r="668" spans="1:11" s="333" customFormat="1" ht="10.5" customHeight="1" outlineLevel="1">
      <c r="A668" s="265"/>
      <c r="B668" s="266"/>
      <c r="C668" s="267"/>
      <c r="D668" s="267" t="s">
        <v>108</v>
      </c>
      <c r="E668" s="371"/>
      <c r="F668" s="371"/>
      <c r="G668" s="267"/>
      <c r="H668" s="265">
        <f>SUBTOTAL(9,H667:H667)</f>
        <v>5</v>
      </c>
      <c r="I668" s="267"/>
      <c r="J668" s="313"/>
      <c r="K668" s="313"/>
    </row>
    <row r="669" spans="1:20" s="528" customFormat="1" ht="10.5" customHeight="1" outlineLevel="2">
      <c r="A669" s="287">
        <v>5</v>
      </c>
      <c r="B669" s="499">
        <v>2012</v>
      </c>
      <c r="C669" s="442" t="s">
        <v>363</v>
      </c>
      <c r="D669" s="442" t="s">
        <v>533</v>
      </c>
      <c r="E669" s="442" t="s">
        <v>325</v>
      </c>
      <c r="F669" s="503">
        <v>41049</v>
      </c>
      <c r="G669" s="504" t="s">
        <v>1339</v>
      </c>
      <c r="H669" s="499">
        <v>7</v>
      </c>
      <c r="I669" s="442" t="s">
        <v>1340</v>
      </c>
      <c r="J669" s="497"/>
      <c r="K669" s="497"/>
      <c r="L669" s="497"/>
      <c r="M669" s="497"/>
      <c r="N669" s="497"/>
      <c r="O669" s="497"/>
      <c r="P669" s="496"/>
      <c r="Q669" s="497"/>
      <c r="R669" s="497"/>
      <c r="S669" s="497"/>
      <c r="T669" s="497"/>
    </row>
    <row r="670" spans="1:20" s="361" customFormat="1" ht="10.5" customHeight="1" outlineLevel="2">
      <c r="A670" s="287">
        <v>10</v>
      </c>
      <c r="B670" s="287">
        <v>2012</v>
      </c>
      <c r="C670" s="288" t="s">
        <v>363</v>
      </c>
      <c r="D670" s="288" t="s">
        <v>533</v>
      </c>
      <c r="E670" s="314" t="s">
        <v>416</v>
      </c>
      <c r="F670" s="314">
        <v>41196</v>
      </c>
      <c r="G670" s="288" t="s">
        <v>1532</v>
      </c>
      <c r="H670" s="286">
        <v>10</v>
      </c>
      <c r="I670" s="288" t="s">
        <v>443</v>
      </c>
      <c r="J670" s="313"/>
      <c r="K670" s="333"/>
      <c r="L670" s="333"/>
      <c r="M670" s="333"/>
      <c r="N670" s="333"/>
      <c r="O670" s="333"/>
      <c r="P670" s="342"/>
      <c r="Q670" s="333"/>
      <c r="R670" s="333"/>
      <c r="S670" s="333"/>
      <c r="T670" s="333"/>
    </row>
    <row r="671" spans="1:16" s="333" customFormat="1" ht="10.5" customHeight="1" outlineLevel="2">
      <c r="A671" s="286">
        <v>10</v>
      </c>
      <c r="B671" s="287">
        <v>2012</v>
      </c>
      <c r="C671" s="288" t="s">
        <v>363</v>
      </c>
      <c r="D671" s="288" t="s">
        <v>533</v>
      </c>
      <c r="E671" s="314" t="s">
        <v>416</v>
      </c>
      <c r="F671" s="314">
        <v>41196</v>
      </c>
      <c r="G671" s="288" t="s">
        <v>1533</v>
      </c>
      <c r="H671" s="286">
        <v>3</v>
      </c>
      <c r="I671" s="288" t="s">
        <v>481</v>
      </c>
      <c r="J671" s="278"/>
      <c r="K671" s="306"/>
      <c r="P671" s="342"/>
    </row>
    <row r="672" spans="1:16" s="313" customFormat="1" ht="10.5" customHeight="1" outlineLevel="2">
      <c r="A672" s="286">
        <v>10</v>
      </c>
      <c r="B672" s="287">
        <v>2012</v>
      </c>
      <c r="C672" s="288" t="s">
        <v>363</v>
      </c>
      <c r="D672" s="288" t="s">
        <v>533</v>
      </c>
      <c r="E672" s="314" t="s">
        <v>395</v>
      </c>
      <c r="F672" s="314">
        <v>41210</v>
      </c>
      <c r="G672" s="288" t="s">
        <v>965</v>
      </c>
      <c r="H672" s="286">
        <v>5</v>
      </c>
      <c r="I672" s="288" t="s">
        <v>364</v>
      </c>
      <c r="J672" s="278"/>
      <c r="K672" s="306"/>
      <c r="L672" s="333"/>
      <c r="M672" s="333"/>
      <c r="P672" s="317"/>
    </row>
    <row r="673" spans="1:16" s="313" customFormat="1" ht="10.5" customHeight="1" outlineLevel="2">
      <c r="A673" s="273">
        <v>3</v>
      </c>
      <c r="B673" s="273">
        <v>2013</v>
      </c>
      <c r="C673" s="275" t="s">
        <v>363</v>
      </c>
      <c r="D673" s="293" t="s">
        <v>533</v>
      </c>
      <c r="E673" s="275" t="s">
        <v>422</v>
      </c>
      <c r="F673" s="293">
        <v>41336</v>
      </c>
      <c r="G673" s="275" t="s">
        <v>1693</v>
      </c>
      <c r="H673" s="273">
        <v>10</v>
      </c>
      <c r="I673" s="275" t="s">
        <v>488</v>
      </c>
      <c r="J673" s="307"/>
      <c r="K673" s="307"/>
      <c r="P673" s="317"/>
    </row>
    <row r="674" spans="1:16" s="313" customFormat="1" ht="10.5" customHeight="1" outlineLevel="2">
      <c r="A674" s="273">
        <v>3</v>
      </c>
      <c r="B674" s="273">
        <v>2013</v>
      </c>
      <c r="C674" s="275" t="s">
        <v>363</v>
      </c>
      <c r="D674" s="293" t="s">
        <v>533</v>
      </c>
      <c r="E674" s="275" t="s">
        <v>422</v>
      </c>
      <c r="F674" s="293">
        <v>41336</v>
      </c>
      <c r="G674" s="275" t="s">
        <v>1694</v>
      </c>
      <c r="H674" s="273">
        <v>10</v>
      </c>
      <c r="I674" s="275" t="s">
        <v>163</v>
      </c>
      <c r="J674" s="271"/>
      <c r="K674" s="306"/>
      <c r="P674" s="317"/>
    </row>
    <row r="675" spans="1:16" s="313" customFormat="1" ht="10.5" customHeight="1" outlineLevel="2">
      <c r="A675" s="273">
        <v>3</v>
      </c>
      <c r="B675" s="273">
        <v>2013</v>
      </c>
      <c r="C675" s="275" t="s">
        <v>363</v>
      </c>
      <c r="D675" s="293" t="s">
        <v>533</v>
      </c>
      <c r="E675" s="275" t="s">
        <v>422</v>
      </c>
      <c r="F675" s="293">
        <v>41336</v>
      </c>
      <c r="G675" s="275" t="s">
        <v>1695</v>
      </c>
      <c r="H675" s="273">
        <v>3</v>
      </c>
      <c r="I675" s="275" t="s">
        <v>1053</v>
      </c>
      <c r="J675" s="271"/>
      <c r="K675" s="306"/>
      <c r="P675" s="317"/>
    </row>
    <row r="676" spans="1:16" s="313" customFormat="1" ht="10.5" customHeight="1" outlineLevel="2">
      <c r="A676" s="273">
        <v>5</v>
      </c>
      <c r="B676" s="273">
        <v>2013</v>
      </c>
      <c r="C676" s="293" t="s">
        <v>363</v>
      </c>
      <c r="D676" s="275" t="s">
        <v>533</v>
      </c>
      <c r="E676" s="275" t="s">
        <v>325</v>
      </c>
      <c r="F676" s="293">
        <v>41434</v>
      </c>
      <c r="G676" s="275" t="s">
        <v>1878</v>
      </c>
      <c r="H676" s="273">
        <v>7</v>
      </c>
      <c r="I676" s="275" t="s">
        <v>283</v>
      </c>
      <c r="J676" s="278"/>
      <c r="P676" s="317"/>
    </row>
    <row r="677" spans="1:16" s="313" customFormat="1" ht="10.5" customHeight="1" outlineLevel="2">
      <c r="A677" s="273">
        <v>5</v>
      </c>
      <c r="B677" s="273">
        <v>2013</v>
      </c>
      <c r="C677" s="293" t="s">
        <v>363</v>
      </c>
      <c r="D677" s="275" t="s">
        <v>533</v>
      </c>
      <c r="E677" s="275" t="s">
        <v>325</v>
      </c>
      <c r="F677" s="293">
        <v>41434</v>
      </c>
      <c r="G677" s="275" t="s">
        <v>1879</v>
      </c>
      <c r="H677" s="273">
        <v>7</v>
      </c>
      <c r="I677" s="275" t="s">
        <v>1297</v>
      </c>
      <c r="J677" s="271"/>
      <c r="K677" s="271"/>
      <c r="L677" s="271"/>
      <c r="M677" s="271"/>
      <c r="P677" s="317"/>
    </row>
    <row r="678" spans="1:16" s="313" customFormat="1" ht="10.5" customHeight="1" outlineLevel="2">
      <c r="A678" s="273">
        <v>5</v>
      </c>
      <c r="B678" s="273">
        <v>2013</v>
      </c>
      <c r="C678" s="293" t="s">
        <v>363</v>
      </c>
      <c r="D678" s="275" t="s">
        <v>533</v>
      </c>
      <c r="E678" s="275" t="s">
        <v>325</v>
      </c>
      <c r="F678" s="293">
        <v>41434</v>
      </c>
      <c r="G678" s="275" t="s">
        <v>1881</v>
      </c>
      <c r="H678" s="273">
        <v>7</v>
      </c>
      <c r="I678" s="275" t="s">
        <v>231</v>
      </c>
      <c r="J678" s="278"/>
      <c r="K678" s="306"/>
      <c r="L678" s="271"/>
      <c r="M678" s="271"/>
      <c r="P678" s="317"/>
    </row>
    <row r="679" spans="1:16" s="333" customFormat="1" ht="10.5" customHeight="1" outlineLevel="2">
      <c r="A679" s="273">
        <v>5</v>
      </c>
      <c r="B679" s="273">
        <v>2013</v>
      </c>
      <c r="C679" s="293" t="s">
        <v>363</v>
      </c>
      <c r="D679" s="275" t="s">
        <v>533</v>
      </c>
      <c r="E679" s="275" t="s">
        <v>1758</v>
      </c>
      <c r="F679" s="293">
        <v>41440</v>
      </c>
      <c r="G679" s="275" t="s">
        <v>1879</v>
      </c>
      <c r="H679" s="273">
        <v>5</v>
      </c>
      <c r="I679" s="275" t="s">
        <v>1880</v>
      </c>
      <c r="K679" s="306"/>
      <c r="L679" s="271"/>
      <c r="M679" s="271"/>
      <c r="P679" s="342"/>
    </row>
    <row r="680" spans="1:16" s="333" customFormat="1" ht="10.5" customHeight="1" outlineLevel="2">
      <c r="A680" s="273">
        <v>10</v>
      </c>
      <c r="B680" s="273">
        <v>2013</v>
      </c>
      <c r="C680" s="293" t="s">
        <v>363</v>
      </c>
      <c r="D680" s="275" t="s">
        <v>533</v>
      </c>
      <c r="E680" s="275" t="s">
        <v>395</v>
      </c>
      <c r="F680" s="293">
        <v>41574</v>
      </c>
      <c r="G680" s="275" t="s">
        <v>1882</v>
      </c>
      <c r="H680" s="273">
        <v>5</v>
      </c>
      <c r="I680" s="275" t="s">
        <v>459</v>
      </c>
      <c r="K680" s="306"/>
      <c r="L680" s="271"/>
      <c r="M680" s="271"/>
      <c r="P680" s="342"/>
    </row>
    <row r="681" spans="1:16" s="333" customFormat="1" ht="10.5" customHeight="1" outlineLevel="2">
      <c r="A681" s="265">
        <v>3</v>
      </c>
      <c r="B681" s="266">
        <v>2014</v>
      </c>
      <c r="C681" s="267" t="s">
        <v>363</v>
      </c>
      <c r="D681" s="268" t="s">
        <v>533</v>
      </c>
      <c r="E681" s="371" t="s">
        <v>422</v>
      </c>
      <c r="F681" s="371">
        <v>41700</v>
      </c>
      <c r="G681" s="267" t="s">
        <v>965</v>
      </c>
      <c r="H681" s="265">
        <v>3</v>
      </c>
      <c r="I681" s="326" t="s">
        <v>81</v>
      </c>
      <c r="K681" s="271"/>
      <c r="L681" s="271"/>
      <c r="M681" s="271"/>
      <c r="P681" s="342"/>
    </row>
    <row r="682" spans="1:16" s="333" customFormat="1" ht="10.5" customHeight="1" outlineLevel="2">
      <c r="A682" s="265">
        <v>3</v>
      </c>
      <c r="B682" s="266">
        <v>2014</v>
      </c>
      <c r="C682" s="267" t="s">
        <v>363</v>
      </c>
      <c r="D682" s="268" t="s">
        <v>533</v>
      </c>
      <c r="E682" s="371" t="s">
        <v>422</v>
      </c>
      <c r="F682" s="371">
        <v>41700</v>
      </c>
      <c r="G682" s="267" t="s">
        <v>911</v>
      </c>
      <c r="H682" s="265">
        <v>7</v>
      </c>
      <c r="I682" s="326" t="s">
        <v>1060</v>
      </c>
      <c r="K682" s="271"/>
      <c r="P682" s="342"/>
    </row>
    <row r="683" spans="1:16" s="333" customFormat="1" ht="10.5" customHeight="1" outlineLevel="2">
      <c r="A683" s="265">
        <v>3</v>
      </c>
      <c r="B683" s="266">
        <v>2014</v>
      </c>
      <c r="C683" s="267" t="s">
        <v>363</v>
      </c>
      <c r="D683" s="268" t="s">
        <v>533</v>
      </c>
      <c r="E683" s="371" t="s">
        <v>422</v>
      </c>
      <c r="F683" s="371">
        <v>41700</v>
      </c>
      <c r="G683" s="267" t="s">
        <v>1879</v>
      </c>
      <c r="H683" s="265">
        <v>3</v>
      </c>
      <c r="I683" s="326" t="s">
        <v>1053</v>
      </c>
      <c r="J683" s="307"/>
      <c r="K683" s="271"/>
      <c r="L683" s="313"/>
      <c r="M683" s="313"/>
      <c r="P683" s="342"/>
    </row>
    <row r="684" spans="1:16" s="278" customFormat="1" ht="10.5" customHeight="1" outlineLevel="2">
      <c r="A684" s="265">
        <v>10</v>
      </c>
      <c r="B684" s="265">
        <v>2014</v>
      </c>
      <c r="C684" s="267" t="s">
        <v>363</v>
      </c>
      <c r="D684" s="371" t="s">
        <v>533</v>
      </c>
      <c r="E684" s="267" t="s">
        <v>416</v>
      </c>
      <c r="F684" s="501">
        <v>41924</v>
      </c>
      <c r="G684" s="267" t="s">
        <v>2399</v>
      </c>
      <c r="H684" s="265">
        <v>3</v>
      </c>
      <c r="I684" s="326" t="s">
        <v>450</v>
      </c>
      <c r="J684" s="307"/>
      <c r="P684" s="273"/>
    </row>
    <row r="685" spans="1:16" s="333" customFormat="1" ht="10.5" customHeight="1" outlineLevel="2">
      <c r="A685" s="265">
        <v>10</v>
      </c>
      <c r="B685" s="265">
        <v>2014</v>
      </c>
      <c r="C685" s="267" t="s">
        <v>363</v>
      </c>
      <c r="D685" s="371" t="s">
        <v>533</v>
      </c>
      <c r="E685" s="267" t="s">
        <v>416</v>
      </c>
      <c r="F685" s="501">
        <v>41924</v>
      </c>
      <c r="G685" s="267" t="s">
        <v>2400</v>
      </c>
      <c r="H685" s="265">
        <v>10</v>
      </c>
      <c r="I685" s="326" t="s">
        <v>475</v>
      </c>
      <c r="J685" s="307"/>
      <c r="K685" s="271"/>
      <c r="P685" s="342"/>
    </row>
    <row r="686" spans="1:16" s="333" customFormat="1" ht="10.5" customHeight="1" outlineLevel="2">
      <c r="A686" s="265">
        <v>10</v>
      </c>
      <c r="B686" s="265">
        <v>2014</v>
      </c>
      <c r="C686" s="267" t="s">
        <v>363</v>
      </c>
      <c r="D686" s="371" t="s">
        <v>533</v>
      </c>
      <c r="E686" s="267" t="s">
        <v>416</v>
      </c>
      <c r="F686" s="501">
        <v>41924</v>
      </c>
      <c r="G686" s="267" t="s">
        <v>2401</v>
      </c>
      <c r="H686" s="265">
        <v>7</v>
      </c>
      <c r="I686" s="326" t="s">
        <v>100</v>
      </c>
      <c r="J686" s="307"/>
      <c r="K686" s="271"/>
      <c r="P686" s="342"/>
    </row>
    <row r="687" spans="1:16" s="333" customFormat="1" ht="10.5" customHeight="1" outlineLevel="1">
      <c r="A687" s="265"/>
      <c r="B687" s="265"/>
      <c r="C687" s="267"/>
      <c r="D687" s="371" t="s">
        <v>536</v>
      </c>
      <c r="E687" s="267"/>
      <c r="F687" s="501"/>
      <c r="G687" s="267"/>
      <c r="H687" s="265">
        <f>SUBTOTAL(9,H669:H686)</f>
        <v>112</v>
      </c>
      <c r="I687" s="326"/>
      <c r="J687" s="307"/>
      <c r="K687" s="271"/>
      <c r="P687" s="342"/>
    </row>
    <row r="688" spans="1:20" s="361" customFormat="1" ht="10.5" customHeight="1" outlineLevel="2">
      <c r="A688" s="265">
        <v>3</v>
      </c>
      <c r="B688" s="266">
        <v>2014</v>
      </c>
      <c r="C688" s="267" t="s">
        <v>363</v>
      </c>
      <c r="D688" s="268" t="s">
        <v>749</v>
      </c>
      <c r="E688" s="371" t="s">
        <v>422</v>
      </c>
      <c r="F688" s="371">
        <v>41700</v>
      </c>
      <c r="G688" s="267" t="s">
        <v>2122</v>
      </c>
      <c r="H688" s="265">
        <v>10</v>
      </c>
      <c r="I688" s="326" t="s">
        <v>531</v>
      </c>
      <c r="J688" s="271"/>
      <c r="K688" s="271"/>
      <c r="L688" s="333"/>
      <c r="M688" s="333"/>
      <c r="N688" s="333"/>
      <c r="O688" s="333"/>
      <c r="P688" s="342"/>
      <c r="Q688" s="333"/>
      <c r="R688" s="333"/>
      <c r="S688" s="333"/>
      <c r="T688" s="333"/>
    </row>
    <row r="689" spans="1:16" s="333" customFormat="1" ht="10.5" customHeight="1" outlineLevel="2">
      <c r="A689" s="265">
        <v>6</v>
      </c>
      <c r="B689" s="266">
        <v>2014</v>
      </c>
      <c r="C689" s="267" t="s">
        <v>363</v>
      </c>
      <c r="D689" s="267" t="s">
        <v>749</v>
      </c>
      <c r="E689" s="371" t="s">
        <v>325</v>
      </c>
      <c r="F689" s="371">
        <v>41797</v>
      </c>
      <c r="G689" s="267" t="s">
        <v>2278</v>
      </c>
      <c r="H689" s="496">
        <v>7</v>
      </c>
      <c r="I689" s="497" t="s">
        <v>284</v>
      </c>
      <c r="J689" s="271"/>
      <c r="K689" s="306"/>
      <c r="P689" s="342"/>
    </row>
    <row r="690" spans="1:16" s="333" customFormat="1" ht="10.5" customHeight="1" outlineLevel="2">
      <c r="A690" s="265">
        <v>6</v>
      </c>
      <c r="B690" s="266">
        <v>2014</v>
      </c>
      <c r="C690" s="267" t="s">
        <v>363</v>
      </c>
      <c r="D690" s="267" t="s">
        <v>749</v>
      </c>
      <c r="E690" s="371" t="s">
        <v>2210</v>
      </c>
      <c r="F690" s="371">
        <v>41804</v>
      </c>
      <c r="G690" s="267" t="s">
        <v>2278</v>
      </c>
      <c r="H690" s="496">
        <v>15</v>
      </c>
      <c r="I690" s="497" t="s">
        <v>2279</v>
      </c>
      <c r="J690" s="271"/>
      <c r="K690" s="306"/>
      <c r="P690" s="342"/>
    </row>
    <row r="691" spans="1:16" s="313" customFormat="1" ht="10.5" customHeight="1" outlineLevel="2">
      <c r="A691" s="265">
        <v>10</v>
      </c>
      <c r="B691" s="265">
        <v>2014</v>
      </c>
      <c r="C691" s="267" t="s">
        <v>363</v>
      </c>
      <c r="D691" s="371" t="s">
        <v>749</v>
      </c>
      <c r="E691" s="267" t="s">
        <v>416</v>
      </c>
      <c r="F691" s="501">
        <v>41924</v>
      </c>
      <c r="G691" s="267"/>
      <c r="H691" s="265">
        <v>3</v>
      </c>
      <c r="I691" s="326" t="s">
        <v>447</v>
      </c>
      <c r="J691" s="278"/>
      <c r="L691" s="333"/>
      <c r="M691" s="333"/>
      <c r="P691" s="317"/>
    </row>
    <row r="692" spans="1:16" s="333" customFormat="1" ht="10.5" customHeight="1" outlineLevel="2">
      <c r="A692" s="265">
        <v>10</v>
      </c>
      <c r="B692" s="265">
        <v>2014</v>
      </c>
      <c r="C692" s="267" t="s">
        <v>363</v>
      </c>
      <c r="D692" s="371" t="s">
        <v>749</v>
      </c>
      <c r="E692" s="267" t="s">
        <v>416</v>
      </c>
      <c r="F692" s="501">
        <v>41924</v>
      </c>
      <c r="G692" s="267"/>
      <c r="H692" s="265">
        <v>3</v>
      </c>
      <c r="I692" s="326" t="s">
        <v>401</v>
      </c>
      <c r="J692" s="278"/>
      <c r="K692" s="313"/>
      <c r="P692" s="342"/>
    </row>
    <row r="693" spans="1:16" s="333" customFormat="1" ht="10.5" customHeight="1" outlineLevel="1">
      <c r="A693" s="265"/>
      <c r="B693" s="265"/>
      <c r="C693" s="267"/>
      <c r="D693" s="371" t="s">
        <v>751</v>
      </c>
      <c r="E693" s="267"/>
      <c r="F693" s="501"/>
      <c r="G693" s="267"/>
      <c r="H693" s="265">
        <f>SUBTOTAL(9,H688:H692)</f>
        <v>38</v>
      </c>
      <c r="I693" s="326"/>
      <c r="J693" s="278"/>
      <c r="K693" s="313"/>
      <c r="P693" s="342"/>
    </row>
    <row r="694" spans="1:16" s="333" customFormat="1" ht="10.5" customHeight="1" outlineLevel="2">
      <c r="A694" s="287">
        <v>5</v>
      </c>
      <c r="B694" s="499">
        <v>2012</v>
      </c>
      <c r="C694" s="442" t="s">
        <v>362</v>
      </c>
      <c r="D694" s="442" t="s">
        <v>103</v>
      </c>
      <c r="E694" s="442" t="s">
        <v>325</v>
      </c>
      <c r="F694" s="503">
        <v>41049</v>
      </c>
      <c r="G694" s="504" t="s">
        <v>1341</v>
      </c>
      <c r="H694" s="499">
        <v>7</v>
      </c>
      <c r="I694" s="442" t="s">
        <v>337</v>
      </c>
      <c r="J694" s="307"/>
      <c r="K694" s="313"/>
      <c r="P694" s="342"/>
    </row>
    <row r="695" spans="1:16" s="333" customFormat="1" ht="10.5" customHeight="1" outlineLevel="2">
      <c r="A695" s="274">
        <v>3</v>
      </c>
      <c r="B695" s="498">
        <v>2013</v>
      </c>
      <c r="C695" s="505" t="s">
        <v>362</v>
      </c>
      <c r="D695" s="505" t="s">
        <v>103</v>
      </c>
      <c r="E695" s="505" t="s">
        <v>373</v>
      </c>
      <c r="F695" s="506">
        <v>41350</v>
      </c>
      <c r="G695" s="507" t="s">
        <v>1341</v>
      </c>
      <c r="H695" s="498">
        <v>5</v>
      </c>
      <c r="I695" s="505" t="s">
        <v>396</v>
      </c>
      <c r="J695" s="307"/>
      <c r="K695" s="313"/>
      <c r="P695" s="342"/>
    </row>
    <row r="696" spans="1:16" s="333" customFormat="1" ht="10.5" customHeight="1" outlineLevel="2">
      <c r="A696" s="273">
        <v>6</v>
      </c>
      <c r="B696" s="273">
        <v>2013</v>
      </c>
      <c r="C696" s="293" t="s">
        <v>362</v>
      </c>
      <c r="D696" s="275" t="s">
        <v>103</v>
      </c>
      <c r="E696" s="275" t="s">
        <v>325</v>
      </c>
      <c r="F696" s="293">
        <v>41434</v>
      </c>
      <c r="G696" s="275" t="s">
        <v>1888</v>
      </c>
      <c r="H696" s="273">
        <v>10</v>
      </c>
      <c r="I696" s="275" t="s">
        <v>296</v>
      </c>
      <c r="J696" s="307"/>
      <c r="K696" s="313"/>
      <c r="P696" s="342"/>
    </row>
    <row r="697" spans="1:16" s="333" customFormat="1" ht="10.5" customHeight="1" outlineLevel="2">
      <c r="A697" s="273">
        <v>6</v>
      </c>
      <c r="B697" s="273">
        <v>2013</v>
      </c>
      <c r="C697" s="293" t="s">
        <v>362</v>
      </c>
      <c r="D697" s="275" t="s">
        <v>103</v>
      </c>
      <c r="E697" s="275" t="s">
        <v>325</v>
      </c>
      <c r="F697" s="293">
        <v>41434</v>
      </c>
      <c r="G697" s="275" t="s">
        <v>1889</v>
      </c>
      <c r="H697" s="273">
        <v>7</v>
      </c>
      <c r="I697" s="275" t="s">
        <v>340</v>
      </c>
      <c r="K697" s="313"/>
      <c r="P697" s="342"/>
    </row>
    <row r="698" spans="1:16" s="333" customFormat="1" ht="10.5" customHeight="1" outlineLevel="2">
      <c r="A698" s="273">
        <v>6</v>
      </c>
      <c r="B698" s="273">
        <v>2013</v>
      </c>
      <c r="C698" s="293" t="s">
        <v>362</v>
      </c>
      <c r="D698" s="275" t="s">
        <v>103</v>
      </c>
      <c r="E698" s="275" t="s">
        <v>325</v>
      </c>
      <c r="F698" s="293">
        <v>41434</v>
      </c>
      <c r="G698" s="275" t="s">
        <v>1890</v>
      </c>
      <c r="H698" s="273">
        <v>3</v>
      </c>
      <c r="I698" s="275" t="s">
        <v>1364</v>
      </c>
      <c r="J698" s="271"/>
      <c r="K698" s="307"/>
      <c r="P698" s="342"/>
    </row>
    <row r="699" spans="1:16" s="333" customFormat="1" ht="10.5" customHeight="1" outlineLevel="2">
      <c r="A699" s="273">
        <v>6</v>
      </c>
      <c r="B699" s="273">
        <v>2013</v>
      </c>
      <c r="C699" s="293" t="s">
        <v>362</v>
      </c>
      <c r="D699" s="275" t="s">
        <v>103</v>
      </c>
      <c r="E699" s="275" t="s">
        <v>325</v>
      </c>
      <c r="F699" s="293">
        <v>41434</v>
      </c>
      <c r="G699" s="275" t="s">
        <v>1891</v>
      </c>
      <c r="H699" s="273">
        <v>7</v>
      </c>
      <c r="I699" s="275" t="s">
        <v>1340</v>
      </c>
      <c r="J699" s="271"/>
      <c r="K699" s="307"/>
      <c r="P699" s="342"/>
    </row>
    <row r="700" spans="1:16" s="333" customFormat="1" ht="10.5" customHeight="1" outlineLevel="1">
      <c r="A700" s="273"/>
      <c r="B700" s="273"/>
      <c r="C700" s="293"/>
      <c r="D700" s="275" t="s">
        <v>104</v>
      </c>
      <c r="E700" s="275"/>
      <c r="F700" s="293"/>
      <c r="G700" s="275"/>
      <c r="H700" s="273">
        <f>SUBTOTAL(9,H694:H699)</f>
        <v>39</v>
      </c>
      <c r="I700" s="275"/>
      <c r="J700" s="271"/>
      <c r="K700" s="307"/>
      <c r="P700" s="342"/>
    </row>
    <row r="701" spans="1:16" s="333" customFormat="1" ht="10.5" customHeight="1" outlineLevel="2">
      <c r="A701" s="265">
        <v>10</v>
      </c>
      <c r="B701" s="265">
        <v>2014</v>
      </c>
      <c r="C701" s="326" t="s">
        <v>391</v>
      </c>
      <c r="D701" s="371" t="s">
        <v>2402</v>
      </c>
      <c r="E701" s="267" t="s">
        <v>416</v>
      </c>
      <c r="F701" s="501">
        <v>41924</v>
      </c>
      <c r="G701" s="267" t="s">
        <v>2403</v>
      </c>
      <c r="H701" s="265">
        <v>10</v>
      </c>
      <c r="I701" s="326" t="s">
        <v>442</v>
      </c>
      <c r="J701" s="278"/>
      <c r="K701" s="307"/>
      <c r="P701" s="342"/>
    </row>
    <row r="702" spans="1:16" s="333" customFormat="1" ht="10.5" customHeight="1" outlineLevel="2">
      <c r="A702" s="265">
        <v>10</v>
      </c>
      <c r="B702" s="265">
        <v>2014</v>
      </c>
      <c r="C702" s="326" t="s">
        <v>391</v>
      </c>
      <c r="D702" s="371" t="s">
        <v>2402</v>
      </c>
      <c r="E702" s="267" t="s">
        <v>416</v>
      </c>
      <c r="F702" s="501">
        <v>41924</v>
      </c>
      <c r="G702" s="267" t="s">
        <v>2404</v>
      </c>
      <c r="H702" s="265">
        <v>7</v>
      </c>
      <c r="I702" s="326" t="s">
        <v>471</v>
      </c>
      <c r="J702" s="278"/>
      <c r="K702" s="307"/>
      <c r="P702" s="342"/>
    </row>
    <row r="703" spans="1:16" s="333" customFormat="1" ht="10.5" customHeight="1" outlineLevel="1">
      <c r="A703" s="265"/>
      <c r="B703" s="265"/>
      <c r="C703" s="326"/>
      <c r="D703" s="371" t="s">
        <v>2405</v>
      </c>
      <c r="E703" s="267"/>
      <c r="F703" s="501"/>
      <c r="G703" s="267"/>
      <c r="H703" s="265">
        <f>SUBTOTAL(9,H701:H702)</f>
        <v>17</v>
      </c>
      <c r="I703" s="326"/>
      <c r="J703" s="278"/>
      <c r="K703" s="307"/>
      <c r="P703" s="342"/>
    </row>
    <row r="704" spans="1:16" s="326" customFormat="1" ht="10.5" customHeight="1" outlineLevel="2">
      <c r="A704" s="286">
        <v>3</v>
      </c>
      <c r="B704" s="318">
        <v>2012</v>
      </c>
      <c r="C704" s="319" t="s">
        <v>363</v>
      </c>
      <c r="D704" s="319" t="s">
        <v>439</v>
      </c>
      <c r="E704" s="330" t="s">
        <v>422</v>
      </c>
      <c r="F704" s="330">
        <v>40972</v>
      </c>
      <c r="G704" s="319" t="s">
        <v>125</v>
      </c>
      <c r="H704" s="317">
        <v>10</v>
      </c>
      <c r="I704" s="319" t="s">
        <v>168</v>
      </c>
      <c r="P704" s="265"/>
    </row>
    <row r="705" spans="1:16" s="333" customFormat="1" ht="10.5" customHeight="1" outlineLevel="2">
      <c r="A705" s="286">
        <v>3</v>
      </c>
      <c r="B705" s="318">
        <v>2012</v>
      </c>
      <c r="C705" s="319" t="s">
        <v>363</v>
      </c>
      <c r="D705" s="319" t="s">
        <v>439</v>
      </c>
      <c r="E705" s="330" t="s">
        <v>422</v>
      </c>
      <c r="F705" s="330">
        <v>40972</v>
      </c>
      <c r="G705" s="319" t="s">
        <v>1044</v>
      </c>
      <c r="H705" s="317">
        <v>7</v>
      </c>
      <c r="I705" s="319" t="s">
        <v>1045</v>
      </c>
      <c r="J705" s="278"/>
      <c r="K705" s="307"/>
      <c r="P705" s="342"/>
    </row>
    <row r="706" spans="1:16" s="333" customFormat="1" ht="10.5" customHeight="1" outlineLevel="2">
      <c r="A706" s="286">
        <v>5</v>
      </c>
      <c r="B706" s="499">
        <v>2012</v>
      </c>
      <c r="C706" s="442" t="s">
        <v>363</v>
      </c>
      <c r="D706" s="442" t="s">
        <v>439</v>
      </c>
      <c r="E706" s="442" t="s">
        <v>325</v>
      </c>
      <c r="F706" s="503">
        <v>41049</v>
      </c>
      <c r="G706" s="504" t="s">
        <v>1342</v>
      </c>
      <c r="H706" s="499">
        <v>10</v>
      </c>
      <c r="I706" s="442" t="s">
        <v>285</v>
      </c>
      <c r="J706" s="278"/>
      <c r="K706" s="271"/>
      <c r="P706" s="342"/>
    </row>
    <row r="707" spans="1:16" s="333" customFormat="1" ht="10.5" customHeight="1" outlineLevel="2">
      <c r="A707" s="286">
        <v>5</v>
      </c>
      <c r="B707" s="499">
        <v>2012</v>
      </c>
      <c r="C707" s="442" t="s">
        <v>363</v>
      </c>
      <c r="D707" s="442" t="s">
        <v>439</v>
      </c>
      <c r="E707" s="442" t="s">
        <v>325</v>
      </c>
      <c r="F707" s="503">
        <v>41049</v>
      </c>
      <c r="G707" s="504" t="s">
        <v>1343</v>
      </c>
      <c r="H707" s="499">
        <v>10</v>
      </c>
      <c r="I707" s="442" t="s">
        <v>289</v>
      </c>
      <c r="J707" s="278"/>
      <c r="K707" s="307"/>
      <c r="P707" s="342"/>
    </row>
    <row r="708" spans="1:16" s="313" customFormat="1" ht="10.5" customHeight="1" outlineLevel="2">
      <c r="A708" s="286">
        <v>5</v>
      </c>
      <c r="B708" s="499">
        <v>2012</v>
      </c>
      <c r="C708" s="442" t="s">
        <v>363</v>
      </c>
      <c r="D708" s="442" t="s">
        <v>439</v>
      </c>
      <c r="E708" s="442" t="s">
        <v>1375</v>
      </c>
      <c r="F708" s="503">
        <v>41055</v>
      </c>
      <c r="G708" s="504" t="s">
        <v>1342</v>
      </c>
      <c r="H708" s="499">
        <v>15</v>
      </c>
      <c r="I708" s="442" t="s">
        <v>1378</v>
      </c>
      <c r="J708" s="333"/>
      <c r="K708" s="307"/>
      <c r="L708" s="333"/>
      <c r="M708" s="333"/>
      <c r="P708" s="317"/>
    </row>
    <row r="709" spans="1:16" s="313" customFormat="1" ht="10.5" customHeight="1" outlineLevel="2">
      <c r="A709" s="286">
        <v>5</v>
      </c>
      <c r="B709" s="499">
        <v>2012</v>
      </c>
      <c r="C709" s="442" t="s">
        <v>363</v>
      </c>
      <c r="D709" s="442" t="s">
        <v>439</v>
      </c>
      <c r="E709" s="442" t="s">
        <v>1375</v>
      </c>
      <c r="F709" s="503">
        <v>41055</v>
      </c>
      <c r="G709" s="504" t="s">
        <v>1342</v>
      </c>
      <c r="H709" s="499">
        <v>5</v>
      </c>
      <c r="I709" s="442" t="s">
        <v>1405</v>
      </c>
      <c r="K709" s="307"/>
      <c r="L709" s="333"/>
      <c r="M709" s="333"/>
      <c r="P709" s="317"/>
    </row>
    <row r="710" spans="1:16" s="278" customFormat="1" ht="10.5" customHeight="1" outlineLevel="2">
      <c r="A710" s="286">
        <v>10</v>
      </c>
      <c r="B710" s="287">
        <v>2012</v>
      </c>
      <c r="C710" s="288" t="s">
        <v>363</v>
      </c>
      <c r="D710" s="288" t="s">
        <v>439</v>
      </c>
      <c r="E710" s="314" t="s">
        <v>416</v>
      </c>
      <c r="F710" s="314">
        <v>41196</v>
      </c>
      <c r="G710" s="288" t="s">
        <v>1535</v>
      </c>
      <c r="H710" s="286">
        <v>10</v>
      </c>
      <c r="I710" s="288" t="s">
        <v>147</v>
      </c>
      <c r="P710" s="273"/>
    </row>
    <row r="711" spans="1:16" s="278" customFormat="1" ht="10.5" customHeight="1" outlineLevel="2">
      <c r="A711" s="286">
        <v>10</v>
      </c>
      <c r="B711" s="287">
        <v>2012</v>
      </c>
      <c r="C711" s="288" t="s">
        <v>363</v>
      </c>
      <c r="D711" s="288" t="s">
        <v>439</v>
      </c>
      <c r="E711" s="314" t="s">
        <v>416</v>
      </c>
      <c r="F711" s="314">
        <v>41196</v>
      </c>
      <c r="G711" s="288" t="s">
        <v>1536</v>
      </c>
      <c r="H711" s="286">
        <v>10</v>
      </c>
      <c r="I711" s="288" t="s">
        <v>904</v>
      </c>
      <c r="P711" s="273"/>
    </row>
    <row r="712" spans="1:16" s="278" customFormat="1" ht="10.5" customHeight="1" outlineLevel="2">
      <c r="A712" s="286">
        <v>10</v>
      </c>
      <c r="B712" s="287">
        <v>2012</v>
      </c>
      <c r="C712" s="288" t="s">
        <v>363</v>
      </c>
      <c r="D712" s="288" t="s">
        <v>439</v>
      </c>
      <c r="E712" s="314" t="s">
        <v>416</v>
      </c>
      <c r="F712" s="314">
        <v>41196</v>
      </c>
      <c r="G712" s="288" t="s">
        <v>1537</v>
      </c>
      <c r="H712" s="286">
        <v>3</v>
      </c>
      <c r="I712" s="288" t="s">
        <v>938</v>
      </c>
      <c r="J712" s="333"/>
      <c r="P712" s="273"/>
    </row>
    <row r="713" spans="1:16" s="313" customFormat="1" ht="10.5" customHeight="1" outlineLevel="2">
      <c r="A713" s="286">
        <v>10</v>
      </c>
      <c r="B713" s="287">
        <v>2012</v>
      </c>
      <c r="C713" s="288" t="s">
        <v>363</v>
      </c>
      <c r="D713" s="288" t="s">
        <v>439</v>
      </c>
      <c r="E713" s="314" t="s">
        <v>416</v>
      </c>
      <c r="F713" s="314">
        <v>41196</v>
      </c>
      <c r="G713" s="288" t="s">
        <v>1538</v>
      </c>
      <c r="H713" s="286">
        <v>3</v>
      </c>
      <c r="I713" s="288" t="s">
        <v>374</v>
      </c>
      <c r="J713" s="333"/>
      <c r="L713" s="333"/>
      <c r="M713" s="333"/>
      <c r="P713" s="317"/>
    </row>
    <row r="714" spans="1:16" s="313" customFormat="1" ht="10.5" customHeight="1" outlineLevel="2">
      <c r="A714" s="273">
        <v>3</v>
      </c>
      <c r="B714" s="273">
        <v>2013</v>
      </c>
      <c r="C714" s="275" t="s">
        <v>363</v>
      </c>
      <c r="D714" s="293" t="s">
        <v>439</v>
      </c>
      <c r="E714" s="275" t="s">
        <v>422</v>
      </c>
      <c r="F714" s="293">
        <v>41336</v>
      </c>
      <c r="G714" s="275" t="s">
        <v>1697</v>
      </c>
      <c r="H714" s="273">
        <v>3</v>
      </c>
      <c r="I714" s="275" t="s">
        <v>174</v>
      </c>
      <c r="J714" s="333"/>
      <c r="K714" s="271"/>
      <c r="L714" s="333"/>
      <c r="M714" s="333"/>
      <c r="P714" s="317"/>
    </row>
    <row r="715" spans="1:16" s="278" customFormat="1" ht="10.5" customHeight="1" outlineLevel="2">
      <c r="A715" s="273">
        <v>3</v>
      </c>
      <c r="B715" s="273">
        <v>2013</v>
      </c>
      <c r="C715" s="275" t="s">
        <v>363</v>
      </c>
      <c r="D715" s="293" t="s">
        <v>439</v>
      </c>
      <c r="E715" s="275" t="s">
        <v>422</v>
      </c>
      <c r="F715" s="293">
        <v>41336</v>
      </c>
      <c r="G715" s="275" t="s">
        <v>125</v>
      </c>
      <c r="H715" s="273">
        <v>10</v>
      </c>
      <c r="I715" s="275" t="s">
        <v>168</v>
      </c>
      <c r="P715" s="273"/>
    </row>
    <row r="716" spans="1:16" s="278" customFormat="1" ht="10.5" customHeight="1" outlineLevel="2">
      <c r="A716" s="273">
        <v>3</v>
      </c>
      <c r="B716" s="273">
        <v>2013</v>
      </c>
      <c r="C716" s="275" t="s">
        <v>363</v>
      </c>
      <c r="D716" s="293" t="s">
        <v>439</v>
      </c>
      <c r="E716" s="275" t="s">
        <v>422</v>
      </c>
      <c r="F716" s="293">
        <v>41336</v>
      </c>
      <c r="G716" s="275" t="s">
        <v>1044</v>
      </c>
      <c r="H716" s="273">
        <v>7</v>
      </c>
      <c r="I716" s="275" t="s">
        <v>502</v>
      </c>
      <c r="P716" s="273"/>
    </row>
    <row r="717" spans="1:16" s="278" customFormat="1" ht="10.5" customHeight="1" outlineLevel="2">
      <c r="A717" s="273">
        <v>5</v>
      </c>
      <c r="B717" s="273">
        <v>2013</v>
      </c>
      <c r="C717" s="293" t="s">
        <v>363</v>
      </c>
      <c r="D717" s="275" t="s">
        <v>439</v>
      </c>
      <c r="E717" s="275" t="s">
        <v>325</v>
      </c>
      <c r="F717" s="293">
        <v>41434</v>
      </c>
      <c r="G717" s="275" t="s">
        <v>1536</v>
      </c>
      <c r="H717" s="273">
        <v>7</v>
      </c>
      <c r="I717" s="275" t="s">
        <v>1366</v>
      </c>
      <c r="P717" s="273"/>
    </row>
    <row r="718" spans="1:16" s="278" customFormat="1" ht="10.5" customHeight="1" outlineLevel="2">
      <c r="A718" s="273">
        <v>5</v>
      </c>
      <c r="B718" s="273">
        <v>2013</v>
      </c>
      <c r="C718" s="293" t="s">
        <v>363</v>
      </c>
      <c r="D718" s="275" t="s">
        <v>439</v>
      </c>
      <c r="E718" s="275" t="s">
        <v>325</v>
      </c>
      <c r="F718" s="293">
        <v>41434</v>
      </c>
      <c r="G718" s="275" t="s">
        <v>1892</v>
      </c>
      <c r="H718" s="273">
        <v>7</v>
      </c>
      <c r="I718" s="275" t="s">
        <v>272</v>
      </c>
      <c r="P718" s="273"/>
    </row>
    <row r="719" spans="1:16" s="278" customFormat="1" ht="10.5" customHeight="1" outlineLevel="2">
      <c r="A719" s="273">
        <v>5</v>
      </c>
      <c r="B719" s="273">
        <v>2013</v>
      </c>
      <c r="C719" s="293" t="s">
        <v>363</v>
      </c>
      <c r="D719" s="275" t="s">
        <v>439</v>
      </c>
      <c r="E719" s="275" t="s">
        <v>325</v>
      </c>
      <c r="F719" s="293">
        <v>41434</v>
      </c>
      <c r="G719" s="275" t="s">
        <v>1893</v>
      </c>
      <c r="H719" s="273">
        <v>3</v>
      </c>
      <c r="I719" s="275" t="s">
        <v>282</v>
      </c>
      <c r="P719" s="273"/>
    </row>
    <row r="720" spans="1:16" s="278" customFormat="1" ht="10.5" customHeight="1" outlineLevel="2">
      <c r="A720" s="273">
        <v>5</v>
      </c>
      <c r="B720" s="273">
        <v>2013</v>
      </c>
      <c r="C720" s="293" t="s">
        <v>363</v>
      </c>
      <c r="D720" s="275" t="s">
        <v>439</v>
      </c>
      <c r="E720" s="275" t="s">
        <v>325</v>
      </c>
      <c r="F720" s="293">
        <v>41434</v>
      </c>
      <c r="G720" s="275" t="s">
        <v>1537</v>
      </c>
      <c r="H720" s="273">
        <v>7</v>
      </c>
      <c r="I720" s="275" t="s">
        <v>1374</v>
      </c>
      <c r="P720" s="273"/>
    </row>
    <row r="721" spans="1:16" s="278" customFormat="1" ht="10.5" customHeight="1" outlineLevel="2">
      <c r="A721" s="273">
        <v>10</v>
      </c>
      <c r="B721" s="274">
        <v>2013</v>
      </c>
      <c r="C721" s="275" t="s">
        <v>363</v>
      </c>
      <c r="D721" s="275" t="s">
        <v>439</v>
      </c>
      <c r="E721" s="293" t="s">
        <v>416</v>
      </c>
      <c r="F721" s="293">
        <v>41560</v>
      </c>
      <c r="G721" s="275" t="s">
        <v>1894</v>
      </c>
      <c r="H721" s="273">
        <v>7</v>
      </c>
      <c r="I721" s="275" t="s">
        <v>453</v>
      </c>
      <c r="P721" s="273"/>
    </row>
    <row r="722" spans="1:16" s="278" customFormat="1" ht="10.5" customHeight="1" outlineLevel="2">
      <c r="A722" s="273">
        <v>10</v>
      </c>
      <c r="B722" s="274">
        <v>2013</v>
      </c>
      <c r="C722" s="275" t="s">
        <v>363</v>
      </c>
      <c r="D722" s="275" t="s">
        <v>439</v>
      </c>
      <c r="E722" s="293" t="s">
        <v>416</v>
      </c>
      <c r="F722" s="293">
        <v>41560</v>
      </c>
      <c r="G722" s="275" t="s">
        <v>1895</v>
      </c>
      <c r="H722" s="273">
        <v>10</v>
      </c>
      <c r="I722" s="275" t="s">
        <v>147</v>
      </c>
      <c r="P722" s="273"/>
    </row>
    <row r="723" spans="1:16" s="313" customFormat="1" ht="10.5" customHeight="1" outlineLevel="2">
      <c r="A723" s="273">
        <v>10</v>
      </c>
      <c r="B723" s="274">
        <v>2013</v>
      </c>
      <c r="C723" s="275" t="s">
        <v>363</v>
      </c>
      <c r="D723" s="275" t="s">
        <v>439</v>
      </c>
      <c r="E723" s="293" t="s">
        <v>416</v>
      </c>
      <c r="F723" s="293">
        <v>41560</v>
      </c>
      <c r="G723" s="275" t="s">
        <v>1896</v>
      </c>
      <c r="H723" s="273">
        <v>7</v>
      </c>
      <c r="I723" s="275" t="s">
        <v>448</v>
      </c>
      <c r="J723" s="333"/>
      <c r="K723" s="271"/>
      <c r="L723" s="333"/>
      <c r="M723" s="333"/>
      <c r="P723" s="317"/>
    </row>
    <row r="724" spans="1:16" s="333" customFormat="1" ht="10.5" customHeight="1" outlineLevel="2">
      <c r="A724" s="273">
        <v>10</v>
      </c>
      <c r="B724" s="274">
        <v>2013</v>
      </c>
      <c r="C724" s="275" t="s">
        <v>363</v>
      </c>
      <c r="D724" s="275" t="s">
        <v>439</v>
      </c>
      <c r="E724" s="293" t="s">
        <v>416</v>
      </c>
      <c r="F724" s="293">
        <v>41560</v>
      </c>
      <c r="G724" s="275" t="s">
        <v>1897</v>
      </c>
      <c r="H724" s="273">
        <v>3</v>
      </c>
      <c r="I724" s="275" t="s">
        <v>71</v>
      </c>
      <c r="K724" s="307"/>
      <c r="P724" s="342"/>
    </row>
    <row r="725" spans="1:16" s="333" customFormat="1" ht="10.5" customHeight="1" outlineLevel="2">
      <c r="A725" s="273">
        <v>10</v>
      </c>
      <c r="B725" s="274">
        <v>2013</v>
      </c>
      <c r="C725" s="275" t="s">
        <v>363</v>
      </c>
      <c r="D725" s="275" t="s">
        <v>439</v>
      </c>
      <c r="E725" s="293" t="s">
        <v>416</v>
      </c>
      <c r="F725" s="293">
        <v>41560</v>
      </c>
      <c r="G725" s="275" t="s">
        <v>1898</v>
      </c>
      <c r="H725" s="273">
        <v>10</v>
      </c>
      <c r="I725" s="275" t="s">
        <v>451</v>
      </c>
      <c r="K725" s="307"/>
      <c r="P725" s="342"/>
    </row>
    <row r="726" spans="1:16" s="333" customFormat="1" ht="10.5" customHeight="1" outlineLevel="2">
      <c r="A726" s="265">
        <v>3</v>
      </c>
      <c r="B726" s="266">
        <v>2014</v>
      </c>
      <c r="C726" s="267" t="s">
        <v>363</v>
      </c>
      <c r="D726" s="268" t="s">
        <v>439</v>
      </c>
      <c r="E726" s="371" t="s">
        <v>422</v>
      </c>
      <c r="F726" s="371">
        <v>41700</v>
      </c>
      <c r="G726" s="267" t="s">
        <v>1342</v>
      </c>
      <c r="H726" s="265">
        <v>7</v>
      </c>
      <c r="I726" s="326" t="s">
        <v>506</v>
      </c>
      <c r="K726" s="307"/>
      <c r="P726" s="342"/>
    </row>
    <row r="727" spans="1:16" s="333" customFormat="1" ht="10.5" customHeight="1" outlineLevel="2">
      <c r="A727" s="265">
        <v>3</v>
      </c>
      <c r="B727" s="266">
        <v>2014</v>
      </c>
      <c r="C727" s="267" t="s">
        <v>363</v>
      </c>
      <c r="D727" s="268" t="s">
        <v>439</v>
      </c>
      <c r="E727" s="371" t="s">
        <v>422</v>
      </c>
      <c r="F727" s="371">
        <v>41700</v>
      </c>
      <c r="G727" s="267" t="s">
        <v>2123</v>
      </c>
      <c r="H727" s="265">
        <v>7</v>
      </c>
      <c r="I727" s="326" t="s">
        <v>66</v>
      </c>
      <c r="K727" s="307"/>
      <c r="P727" s="342"/>
    </row>
    <row r="728" spans="1:16" s="333" customFormat="1" ht="10.5" customHeight="1" outlineLevel="2">
      <c r="A728" s="265">
        <v>3</v>
      </c>
      <c r="B728" s="266">
        <v>2014</v>
      </c>
      <c r="C728" s="267" t="s">
        <v>363</v>
      </c>
      <c r="D728" s="268" t="s">
        <v>439</v>
      </c>
      <c r="E728" s="371" t="s">
        <v>422</v>
      </c>
      <c r="F728" s="371">
        <v>41700</v>
      </c>
      <c r="G728" s="267" t="s">
        <v>1536</v>
      </c>
      <c r="H728" s="265">
        <v>7</v>
      </c>
      <c r="I728" s="326" t="s">
        <v>1045</v>
      </c>
      <c r="K728" s="271"/>
      <c r="P728" s="342"/>
    </row>
    <row r="729" spans="1:16" s="333" customFormat="1" ht="10.5" customHeight="1" outlineLevel="2">
      <c r="A729" s="265">
        <v>3</v>
      </c>
      <c r="B729" s="266">
        <v>2014</v>
      </c>
      <c r="C729" s="267" t="s">
        <v>363</v>
      </c>
      <c r="D729" s="268" t="s">
        <v>439</v>
      </c>
      <c r="E729" s="371" t="s">
        <v>422</v>
      </c>
      <c r="F729" s="371">
        <v>41700</v>
      </c>
      <c r="G729" s="267" t="s">
        <v>2124</v>
      </c>
      <c r="H729" s="265">
        <v>3</v>
      </c>
      <c r="I729" s="326" t="s">
        <v>173</v>
      </c>
      <c r="K729" s="271"/>
      <c r="P729" s="342"/>
    </row>
    <row r="730" spans="1:16" s="333" customFormat="1" ht="10.5" customHeight="1" outlineLevel="2">
      <c r="A730" s="265">
        <v>3</v>
      </c>
      <c r="B730" s="266">
        <v>2014</v>
      </c>
      <c r="C730" s="267" t="s">
        <v>363</v>
      </c>
      <c r="D730" s="268" t="s">
        <v>439</v>
      </c>
      <c r="E730" s="371" t="s">
        <v>422</v>
      </c>
      <c r="F730" s="371">
        <v>41700</v>
      </c>
      <c r="G730" s="267" t="s">
        <v>1893</v>
      </c>
      <c r="H730" s="265">
        <v>3</v>
      </c>
      <c r="I730" s="326" t="s">
        <v>496</v>
      </c>
      <c r="K730" s="313"/>
      <c r="P730" s="342"/>
    </row>
    <row r="731" spans="1:16" s="278" customFormat="1" ht="10.5" customHeight="1" outlineLevel="2">
      <c r="A731" s="265">
        <v>3</v>
      </c>
      <c r="B731" s="266">
        <v>2014</v>
      </c>
      <c r="C731" s="267" t="s">
        <v>363</v>
      </c>
      <c r="D731" s="268" t="s">
        <v>439</v>
      </c>
      <c r="E731" s="371" t="s">
        <v>422</v>
      </c>
      <c r="F731" s="371">
        <v>41700</v>
      </c>
      <c r="G731" s="267" t="s">
        <v>1537</v>
      </c>
      <c r="H731" s="265">
        <v>3</v>
      </c>
      <c r="I731" s="326" t="s">
        <v>1040</v>
      </c>
      <c r="J731" s="322"/>
      <c r="P731" s="273"/>
    </row>
    <row r="732" spans="1:16" s="333" customFormat="1" ht="10.5" customHeight="1" outlineLevel="2">
      <c r="A732" s="265">
        <v>6</v>
      </c>
      <c r="B732" s="266">
        <v>2014</v>
      </c>
      <c r="C732" s="267" t="s">
        <v>363</v>
      </c>
      <c r="D732" s="267" t="s">
        <v>439</v>
      </c>
      <c r="E732" s="371" t="s">
        <v>325</v>
      </c>
      <c r="F732" s="371">
        <v>41797</v>
      </c>
      <c r="G732" s="267" t="s">
        <v>2280</v>
      </c>
      <c r="H732" s="496">
        <v>7</v>
      </c>
      <c r="I732" s="497" t="s">
        <v>523</v>
      </c>
      <c r="J732" s="313"/>
      <c r="K732" s="313"/>
      <c r="P732" s="342"/>
    </row>
    <row r="733" spans="1:16" s="333" customFormat="1" ht="10.5" customHeight="1" outlineLevel="2">
      <c r="A733" s="265">
        <v>6</v>
      </c>
      <c r="B733" s="266">
        <v>2014</v>
      </c>
      <c r="C733" s="267" t="s">
        <v>363</v>
      </c>
      <c r="D733" s="267" t="s">
        <v>439</v>
      </c>
      <c r="E733" s="371" t="s">
        <v>325</v>
      </c>
      <c r="F733" s="371">
        <v>41797</v>
      </c>
      <c r="G733" s="267" t="s">
        <v>2281</v>
      </c>
      <c r="H733" s="496">
        <v>7</v>
      </c>
      <c r="I733" s="497" t="s">
        <v>1366</v>
      </c>
      <c r="J733" s="313"/>
      <c r="K733" s="307"/>
      <c r="P733" s="342"/>
    </row>
    <row r="734" spans="1:16" s="326" customFormat="1" ht="10.5" customHeight="1" outlineLevel="2">
      <c r="A734" s="265">
        <v>6</v>
      </c>
      <c r="B734" s="266">
        <v>2014</v>
      </c>
      <c r="C734" s="267" t="s">
        <v>363</v>
      </c>
      <c r="D734" s="267" t="s">
        <v>439</v>
      </c>
      <c r="E734" s="371" t="s">
        <v>325</v>
      </c>
      <c r="F734" s="371">
        <v>41797</v>
      </c>
      <c r="G734" s="267" t="s">
        <v>2282</v>
      </c>
      <c r="H734" s="496">
        <v>3</v>
      </c>
      <c r="I734" s="497" t="s">
        <v>282</v>
      </c>
      <c r="P734" s="265"/>
    </row>
    <row r="735" spans="1:16" s="326" customFormat="1" ht="10.5" customHeight="1" outlineLevel="2">
      <c r="A735" s="265">
        <v>10</v>
      </c>
      <c r="B735" s="265">
        <v>2014</v>
      </c>
      <c r="C735" s="267" t="s">
        <v>363</v>
      </c>
      <c r="D735" s="371" t="s">
        <v>439</v>
      </c>
      <c r="E735" s="267" t="s">
        <v>416</v>
      </c>
      <c r="F735" s="501">
        <v>41924</v>
      </c>
      <c r="G735" s="267" t="s">
        <v>2406</v>
      </c>
      <c r="H735" s="265">
        <v>7</v>
      </c>
      <c r="I735" s="326" t="s">
        <v>522</v>
      </c>
      <c r="P735" s="265"/>
    </row>
    <row r="736" spans="1:16" s="326" customFormat="1" ht="10.5" customHeight="1" outlineLevel="2">
      <c r="A736" s="265">
        <v>10</v>
      </c>
      <c r="B736" s="265">
        <v>2014</v>
      </c>
      <c r="C736" s="267" t="s">
        <v>363</v>
      </c>
      <c r="D736" s="371" t="s">
        <v>439</v>
      </c>
      <c r="E736" s="267" t="s">
        <v>416</v>
      </c>
      <c r="F736" s="501">
        <v>41924</v>
      </c>
      <c r="G736" s="267" t="s">
        <v>2407</v>
      </c>
      <c r="H736" s="265">
        <v>3</v>
      </c>
      <c r="I736" s="326" t="s">
        <v>97</v>
      </c>
      <c r="P736" s="265"/>
    </row>
    <row r="737" spans="1:16" s="333" customFormat="1" ht="10.5" customHeight="1" outlineLevel="2">
      <c r="A737" s="265">
        <v>10</v>
      </c>
      <c r="B737" s="265">
        <v>2014</v>
      </c>
      <c r="C737" s="267" t="s">
        <v>363</v>
      </c>
      <c r="D737" s="371" t="s">
        <v>439</v>
      </c>
      <c r="E737" s="267" t="s">
        <v>416</v>
      </c>
      <c r="F737" s="501">
        <v>41924</v>
      </c>
      <c r="G737" s="267" t="s">
        <v>2408</v>
      </c>
      <c r="H737" s="265">
        <v>3</v>
      </c>
      <c r="I737" s="326" t="s">
        <v>897</v>
      </c>
      <c r="J737" s="313"/>
      <c r="K737" s="307"/>
      <c r="P737" s="342"/>
    </row>
    <row r="738" spans="1:16" s="333" customFormat="1" ht="10.5" customHeight="1" outlineLevel="2">
      <c r="A738" s="265">
        <v>10</v>
      </c>
      <c r="B738" s="265">
        <v>2014</v>
      </c>
      <c r="C738" s="267" t="s">
        <v>363</v>
      </c>
      <c r="D738" s="371" t="s">
        <v>439</v>
      </c>
      <c r="E738" s="267" t="s">
        <v>416</v>
      </c>
      <c r="F738" s="501">
        <v>41924</v>
      </c>
      <c r="G738" s="267" t="s">
        <v>2409</v>
      </c>
      <c r="H738" s="265">
        <v>7</v>
      </c>
      <c r="I738" s="326" t="s">
        <v>145</v>
      </c>
      <c r="J738" s="313"/>
      <c r="K738" s="323"/>
      <c r="P738" s="342"/>
    </row>
    <row r="739" spans="1:16" s="333" customFormat="1" ht="10.5" customHeight="1" outlineLevel="2">
      <c r="A739" s="265">
        <v>10</v>
      </c>
      <c r="B739" s="265">
        <v>2014</v>
      </c>
      <c r="C739" s="267" t="s">
        <v>363</v>
      </c>
      <c r="D739" s="371" t="s">
        <v>439</v>
      </c>
      <c r="E739" s="267" t="s">
        <v>416</v>
      </c>
      <c r="F739" s="501">
        <v>41924</v>
      </c>
      <c r="G739" s="267" t="s">
        <v>2410</v>
      </c>
      <c r="H739" s="265">
        <v>10</v>
      </c>
      <c r="I739" s="326" t="s">
        <v>865</v>
      </c>
      <c r="J739" s="313"/>
      <c r="K739" s="307"/>
      <c r="P739" s="342"/>
    </row>
    <row r="740" spans="1:16" s="333" customFormat="1" ht="10.5" customHeight="1" outlineLevel="2">
      <c r="A740" s="265">
        <v>10</v>
      </c>
      <c r="B740" s="265">
        <v>2014</v>
      </c>
      <c r="C740" s="267" t="s">
        <v>363</v>
      </c>
      <c r="D740" s="371" t="s">
        <v>439</v>
      </c>
      <c r="E740" s="267" t="s">
        <v>395</v>
      </c>
      <c r="F740" s="501">
        <v>41938</v>
      </c>
      <c r="G740" s="267" t="s">
        <v>1342</v>
      </c>
      <c r="H740" s="265">
        <v>10</v>
      </c>
      <c r="I740" s="326" t="s">
        <v>396</v>
      </c>
      <c r="J740" s="313"/>
      <c r="K740" s="307"/>
      <c r="P740" s="342"/>
    </row>
    <row r="741" spans="1:16" s="333" customFormat="1" ht="10.5" customHeight="1" outlineLevel="2">
      <c r="A741" s="265">
        <v>11</v>
      </c>
      <c r="B741" s="265">
        <v>2014</v>
      </c>
      <c r="C741" s="267" t="s">
        <v>363</v>
      </c>
      <c r="D741" s="371" t="s">
        <v>439</v>
      </c>
      <c r="E741" s="267" t="s">
        <v>393</v>
      </c>
      <c r="F741" s="501">
        <v>41958</v>
      </c>
      <c r="G741" s="267" t="s">
        <v>1342</v>
      </c>
      <c r="H741" s="265">
        <v>10</v>
      </c>
      <c r="I741" s="326" t="s">
        <v>396</v>
      </c>
      <c r="J741" s="313"/>
      <c r="K741" s="307"/>
      <c r="P741" s="342"/>
    </row>
    <row r="742" spans="1:16" s="333" customFormat="1" ht="10.5" customHeight="1" outlineLevel="2">
      <c r="A742" s="265">
        <v>11</v>
      </c>
      <c r="B742" s="265">
        <v>2014</v>
      </c>
      <c r="C742" s="267" t="s">
        <v>363</v>
      </c>
      <c r="D742" s="371" t="s">
        <v>439</v>
      </c>
      <c r="E742" s="267" t="s">
        <v>393</v>
      </c>
      <c r="F742" s="501">
        <v>41958</v>
      </c>
      <c r="G742" s="267" t="s">
        <v>2472</v>
      </c>
      <c r="H742" s="265">
        <v>10</v>
      </c>
      <c r="I742" s="326" t="s">
        <v>460</v>
      </c>
      <c r="J742" s="313"/>
      <c r="K742" s="307"/>
      <c r="P742" s="342"/>
    </row>
    <row r="743" spans="1:16" s="333" customFormat="1" ht="10.5" customHeight="1" outlineLevel="1">
      <c r="A743" s="265"/>
      <c r="B743" s="265"/>
      <c r="C743" s="267"/>
      <c r="D743" s="371" t="s">
        <v>347</v>
      </c>
      <c r="E743" s="267"/>
      <c r="F743" s="501"/>
      <c r="G743" s="267"/>
      <c r="H743" s="265">
        <f>SUBTOTAL(9,H704:H742)</f>
        <v>271</v>
      </c>
      <c r="I743" s="326"/>
      <c r="J743" s="313"/>
      <c r="K743" s="307"/>
      <c r="P743" s="342"/>
    </row>
    <row r="744" spans="1:16" s="333" customFormat="1" ht="10.5" customHeight="1" outlineLevel="2">
      <c r="A744" s="523">
        <v>3</v>
      </c>
      <c r="B744" s="287">
        <v>2012</v>
      </c>
      <c r="C744" s="288" t="s">
        <v>363</v>
      </c>
      <c r="D744" s="288" t="s">
        <v>350</v>
      </c>
      <c r="E744" s="314" t="s">
        <v>422</v>
      </c>
      <c r="F744" s="314">
        <v>40972</v>
      </c>
      <c r="G744" s="288" t="s">
        <v>1051</v>
      </c>
      <c r="H744" s="286">
        <v>7</v>
      </c>
      <c r="I744" s="288" t="s">
        <v>70</v>
      </c>
      <c r="J744" s="313"/>
      <c r="K744" s="307"/>
      <c r="P744" s="342"/>
    </row>
    <row r="745" spans="1:16" s="333" customFormat="1" ht="10.5" customHeight="1" outlineLevel="2">
      <c r="A745" s="286">
        <v>3</v>
      </c>
      <c r="B745" s="287">
        <v>2012</v>
      </c>
      <c r="C745" s="288" t="s">
        <v>363</v>
      </c>
      <c r="D745" s="288" t="s">
        <v>350</v>
      </c>
      <c r="E745" s="314" t="s">
        <v>422</v>
      </c>
      <c r="F745" s="314">
        <v>40972</v>
      </c>
      <c r="G745" s="288" t="s">
        <v>1046</v>
      </c>
      <c r="H745" s="286">
        <v>10</v>
      </c>
      <c r="I745" s="288" t="s">
        <v>537</v>
      </c>
      <c r="J745" s="313"/>
      <c r="K745" s="307"/>
      <c r="P745" s="342"/>
    </row>
    <row r="746" spans="1:16" s="333" customFormat="1" ht="10.5" customHeight="1" outlineLevel="2">
      <c r="A746" s="286">
        <v>3</v>
      </c>
      <c r="B746" s="287">
        <v>2012</v>
      </c>
      <c r="C746" s="288" t="s">
        <v>363</v>
      </c>
      <c r="D746" s="288" t="s">
        <v>350</v>
      </c>
      <c r="E746" s="314" t="s">
        <v>422</v>
      </c>
      <c r="F746" s="314">
        <v>40972</v>
      </c>
      <c r="G746" s="288" t="s">
        <v>1047</v>
      </c>
      <c r="H746" s="286">
        <v>7</v>
      </c>
      <c r="I746" s="288" t="s">
        <v>171</v>
      </c>
      <c r="J746" s="271"/>
      <c r="K746" s="324"/>
      <c r="P746" s="342"/>
    </row>
    <row r="747" spans="1:16" s="333" customFormat="1" ht="10.5" customHeight="1" outlineLevel="2">
      <c r="A747" s="286">
        <v>3</v>
      </c>
      <c r="B747" s="287">
        <v>2012</v>
      </c>
      <c r="C747" s="288" t="s">
        <v>363</v>
      </c>
      <c r="D747" s="288" t="s">
        <v>350</v>
      </c>
      <c r="E747" s="314" t="s">
        <v>422</v>
      </c>
      <c r="F747" s="314">
        <v>40972</v>
      </c>
      <c r="G747" s="288" t="s">
        <v>1048</v>
      </c>
      <c r="H747" s="286">
        <v>3</v>
      </c>
      <c r="I747" s="288" t="s">
        <v>423</v>
      </c>
      <c r="J747" s="271"/>
      <c r="K747" s="323"/>
      <c r="P747" s="342"/>
    </row>
    <row r="748" spans="1:16" s="326" customFormat="1" ht="10.5" customHeight="1" outlineLevel="2">
      <c r="A748" s="286">
        <v>3</v>
      </c>
      <c r="B748" s="287">
        <v>2012</v>
      </c>
      <c r="C748" s="288" t="s">
        <v>363</v>
      </c>
      <c r="D748" s="288" t="s">
        <v>350</v>
      </c>
      <c r="E748" s="314" t="s">
        <v>422</v>
      </c>
      <c r="F748" s="314">
        <v>40972</v>
      </c>
      <c r="G748" s="288" t="s">
        <v>1049</v>
      </c>
      <c r="H748" s="286">
        <v>3</v>
      </c>
      <c r="I748" s="288" t="s">
        <v>381</v>
      </c>
      <c r="P748" s="265"/>
    </row>
    <row r="749" spans="1:16" s="333" customFormat="1" ht="10.5" customHeight="1" outlineLevel="2">
      <c r="A749" s="286">
        <v>3</v>
      </c>
      <c r="B749" s="287">
        <v>2012</v>
      </c>
      <c r="C749" s="288" t="s">
        <v>363</v>
      </c>
      <c r="D749" s="288" t="s">
        <v>350</v>
      </c>
      <c r="E749" s="314" t="s">
        <v>422</v>
      </c>
      <c r="F749" s="314">
        <v>40972</v>
      </c>
      <c r="G749" s="288" t="s">
        <v>1050</v>
      </c>
      <c r="H749" s="286">
        <v>10</v>
      </c>
      <c r="I749" s="288" t="s">
        <v>69</v>
      </c>
      <c r="J749" s="271"/>
      <c r="K749" s="313"/>
      <c r="P749" s="342"/>
    </row>
    <row r="750" spans="1:16" s="333" customFormat="1" ht="10.5" customHeight="1" outlineLevel="2">
      <c r="A750" s="286">
        <v>3</v>
      </c>
      <c r="B750" s="287">
        <v>2012</v>
      </c>
      <c r="C750" s="288" t="s">
        <v>363</v>
      </c>
      <c r="D750" s="288" t="s">
        <v>350</v>
      </c>
      <c r="E750" s="314" t="s">
        <v>373</v>
      </c>
      <c r="F750" s="314">
        <v>40986</v>
      </c>
      <c r="G750" s="288" t="s">
        <v>1289</v>
      </c>
      <c r="H750" s="286">
        <v>5</v>
      </c>
      <c r="I750" s="288" t="s">
        <v>396</v>
      </c>
      <c r="J750" s="271"/>
      <c r="K750" s="313"/>
      <c r="L750" s="307"/>
      <c r="M750" s="307"/>
      <c r="P750" s="342"/>
    </row>
    <row r="751" spans="1:16" s="333" customFormat="1" ht="10.5" customHeight="1" outlineLevel="2">
      <c r="A751" s="286">
        <v>3</v>
      </c>
      <c r="B751" s="287">
        <v>2012</v>
      </c>
      <c r="C751" s="288" t="s">
        <v>363</v>
      </c>
      <c r="D751" s="288" t="s">
        <v>350</v>
      </c>
      <c r="E751" s="314" t="s">
        <v>373</v>
      </c>
      <c r="F751" s="314">
        <v>40986</v>
      </c>
      <c r="G751" s="288" t="s">
        <v>1288</v>
      </c>
      <c r="H751" s="286">
        <v>5</v>
      </c>
      <c r="I751" s="288" t="s">
        <v>364</v>
      </c>
      <c r="J751" s="278"/>
      <c r="K751" s="271"/>
      <c r="P751" s="342"/>
    </row>
    <row r="752" spans="1:16" s="333" customFormat="1" ht="10.5" customHeight="1" outlineLevel="2">
      <c r="A752" s="286">
        <v>5</v>
      </c>
      <c r="B752" s="499">
        <v>2012</v>
      </c>
      <c r="C752" s="442" t="s">
        <v>363</v>
      </c>
      <c r="D752" s="442" t="s">
        <v>350</v>
      </c>
      <c r="E752" s="442" t="s">
        <v>325</v>
      </c>
      <c r="F752" s="503">
        <v>41049</v>
      </c>
      <c r="G752" s="504" t="s">
        <v>1344</v>
      </c>
      <c r="H752" s="499">
        <v>3</v>
      </c>
      <c r="I752" s="442" t="s">
        <v>525</v>
      </c>
      <c r="J752" s="278"/>
      <c r="K752" s="271"/>
      <c r="P752" s="342"/>
    </row>
    <row r="753" spans="1:16" s="333" customFormat="1" ht="10.5" customHeight="1" outlineLevel="2">
      <c r="A753" s="286">
        <v>10</v>
      </c>
      <c r="B753" s="287">
        <v>2012</v>
      </c>
      <c r="C753" s="288" t="s">
        <v>363</v>
      </c>
      <c r="D753" s="288" t="s">
        <v>350</v>
      </c>
      <c r="E753" s="314" t="s">
        <v>416</v>
      </c>
      <c r="F753" s="314">
        <v>41196</v>
      </c>
      <c r="G753" s="288" t="s">
        <v>1539</v>
      </c>
      <c r="H753" s="286">
        <v>7</v>
      </c>
      <c r="I753" s="288" t="s">
        <v>456</v>
      </c>
      <c r="J753" s="278"/>
      <c r="K753" s="271"/>
      <c r="P753" s="342"/>
    </row>
    <row r="754" spans="1:16" s="333" customFormat="1" ht="10.5" customHeight="1" outlineLevel="2">
      <c r="A754" s="286">
        <v>10</v>
      </c>
      <c r="B754" s="287">
        <v>2012</v>
      </c>
      <c r="C754" s="288" t="s">
        <v>363</v>
      </c>
      <c r="D754" s="288" t="s">
        <v>350</v>
      </c>
      <c r="E754" s="314" t="s">
        <v>416</v>
      </c>
      <c r="F754" s="314">
        <v>41196</v>
      </c>
      <c r="G754" s="288" t="s">
        <v>1540</v>
      </c>
      <c r="H754" s="286">
        <v>10</v>
      </c>
      <c r="I754" s="288" t="s">
        <v>1541</v>
      </c>
      <c r="K754" s="335"/>
      <c r="P754" s="342"/>
    </row>
    <row r="755" spans="1:16" s="333" customFormat="1" ht="10.5" customHeight="1" outlineLevel="2">
      <c r="A755" s="286">
        <v>10</v>
      </c>
      <c r="B755" s="287">
        <v>2012</v>
      </c>
      <c r="C755" s="288" t="s">
        <v>363</v>
      </c>
      <c r="D755" s="288" t="s">
        <v>350</v>
      </c>
      <c r="E755" s="314" t="s">
        <v>416</v>
      </c>
      <c r="F755" s="314">
        <v>41196</v>
      </c>
      <c r="G755" s="288" t="s">
        <v>1542</v>
      </c>
      <c r="H755" s="286">
        <v>0</v>
      </c>
      <c r="I755" s="288" t="s">
        <v>1543</v>
      </c>
      <c r="K755" s="313"/>
      <c r="P755" s="342"/>
    </row>
    <row r="756" spans="1:16" s="278" customFormat="1" ht="10.5" customHeight="1" outlineLevel="2">
      <c r="A756" s="286">
        <v>10</v>
      </c>
      <c r="B756" s="287">
        <v>2012</v>
      </c>
      <c r="C756" s="288" t="s">
        <v>363</v>
      </c>
      <c r="D756" s="288" t="s">
        <v>350</v>
      </c>
      <c r="E756" s="314" t="s">
        <v>416</v>
      </c>
      <c r="F756" s="314">
        <v>41196</v>
      </c>
      <c r="G756" s="288" t="s">
        <v>1544</v>
      </c>
      <c r="H756" s="286">
        <v>0</v>
      </c>
      <c r="I756" s="288" t="s">
        <v>1545</v>
      </c>
      <c r="J756" s="333"/>
      <c r="P756" s="273"/>
    </row>
    <row r="757" spans="1:16" s="278" customFormat="1" ht="10.5" customHeight="1" outlineLevel="2">
      <c r="A757" s="286">
        <v>10</v>
      </c>
      <c r="B757" s="287">
        <v>2012</v>
      </c>
      <c r="C757" s="288" t="s">
        <v>363</v>
      </c>
      <c r="D757" s="288" t="s">
        <v>350</v>
      </c>
      <c r="E757" s="314" t="s">
        <v>416</v>
      </c>
      <c r="F757" s="314">
        <v>41196</v>
      </c>
      <c r="G757" s="288" t="s">
        <v>1473</v>
      </c>
      <c r="H757" s="286">
        <v>0</v>
      </c>
      <c r="I757" s="288" t="s">
        <v>1546</v>
      </c>
      <c r="J757" s="333"/>
      <c r="P757" s="273"/>
    </row>
    <row r="758" spans="1:16" s="278" customFormat="1" ht="10.5" customHeight="1" outlineLevel="2">
      <c r="A758" s="286">
        <v>5</v>
      </c>
      <c r="B758" s="499">
        <v>2012</v>
      </c>
      <c r="C758" s="442" t="s">
        <v>363</v>
      </c>
      <c r="D758" s="442" t="s">
        <v>1345</v>
      </c>
      <c r="E758" s="442" t="s">
        <v>325</v>
      </c>
      <c r="F758" s="503">
        <v>41049</v>
      </c>
      <c r="G758" s="504" t="s">
        <v>1346</v>
      </c>
      <c r="H758" s="499">
        <v>7</v>
      </c>
      <c r="I758" s="442" t="s">
        <v>290</v>
      </c>
      <c r="P758" s="273"/>
    </row>
    <row r="759" spans="1:16" s="333" customFormat="1" ht="10.5" customHeight="1" outlineLevel="2">
      <c r="A759" s="286">
        <v>5</v>
      </c>
      <c r="B759" s="499">
        <v>2012</v>
      </c>
      <c r="C759" s="442" t="s">
        <v>363</v>
      </c>
      <c r="D759" s="442" t="s">
        <v>1345</v>
      </c>
      <c r="E759" s="442" t="s">
        <v>1375</v>
      </c>
      <c r="F759" s="503">
        <v>41055</v>
      </c>
      <c r="G759" s="504" t="s">
        <v>1346</v>
      </c>
      <c r="H759" s="499">
        <v>5</v>
      </c>
      <c r="I759" s="442" t="s">
        <v>1406</v>
      </c>
      <c r="K759" s="324"/>
      <c r="P759" s="342"/>
    </row>
    <row r="760" spans="1:16" s="333" customFormat="1" ht="10.5" customHeight="1" outlineLevel="2">
      <c r="A760" s="273">
        <v>3</v>
      </c>
      <c r="B760" s="273">
        <v>2013</v>
      </c>
      <c r="C760" s="275" t="s">
        <v>363</v>
      </c>
      <c r="D760" s="293" t="s">
        <v>350</v>
      </c>
      <c r="E760" s="275" t="s">
        <v>422</v>
      </c>
      <c r="F760" s="293">
        <v>41336</v>
      </c>
      <c r="G760" s="275" t="s">
        <v>1047</v>
      </c>
      <c r="H760" s="273">
        <v>10</v>
      </c>
      <c r="I760" s="275" t="s">
        <v>537</v>
      </c>
      <c r="K760" s="313"/>
      <c r="L760" s="307"/>
      <c r="M760" s="307"/>
      <c r="P760" s="342"/>
    </row>
    <row r="761" spans="1:16" s="333" customFormat="1" ht="10.5" customHeight="1" outlineLevel="2">
      <c r="A761" s="273">
        <v>3</v>
      </c>
      <c r="B761" s="273">
        <v>2013</v>
      </c>
      <c r="C761" s="275" t="s">
        <v>363</v>
      </c>
      <c r="D761" s="293" t="s">
        <v>350</v>
      </c>
      <c r="E761" s="275" t="s">
        <v>422</v>
      </c>
      <c r="F761" s="293">
        <v>41336</v>
      </c>
      <c r="G761" s="275" t="s">
        <v>1046</v>
      </c>
      <c r="H761" s="273">
        <v>7</v>
      </c>
      <c r="I761" s="275" t="s">
        <v>171</v>
      </c>
      <c r="K761" s="313"/>
      <c r="L761" s="307"/>
      <c r="M761" s="307"/>
      <c r="P761" s="342"/>
    </row>
    <row r="762" spans="1:16" s="333" customFormat="1" ht="10.5" customHeight="1" outlineLevel="2">
      <c r="A762" s="273">
        <v>3</v>
      </c>
      <c r="B762" s="273">
        <v>2013</v>
      </c>
      <c r="C762" s="275" t="s">
        <v>363</v>
      </c>
      <c r="D762" s="293" t="s">
        <v>350</v>
      </c>
      <c r="E762" s="275" t="s">
        <v>422</v>
      </c>
      <c r="F762" s="293">
        <v>41336</v>
      </c>
      <c r="G762" s="275" t="s">
        <v>583</v>
      </c>
      <c r="H762" s="273">
        <v>7</v>
      </c>
      <c r="I762" s="275" t="s">
        <v>413</v>
      </c>
      <c r="K762" s="313"/>
      <c r="L762" s="307"/>
      <c r="M762" s="307"/>
      <c r="P762" s="342"/>
    </row>
    <row r="763" spans="1:16" s="333" customFormat="1" ht="10.5" customHeight="1" outlineLevel="2">
      <c r="A763" s="273">
        <v>3</v>
      </c>
      <c r="B763" s="273">
        <v>2013</v>
      </c>
      <c r="C763" s="275" t="s">
        <v>363</v>
      </c>
      <c r="D763" s="293" t="s">
        <v>350</v>
      </c>
      <c r="E763" s="275" t="s">
        <v>422</v>
      </c>
      <c r="F763" s="293">
        <v>41336</v>
      </c>
      <c r="G763" s="275" t="s">
        <v>1698</v>
      </c>
      <c r="H763" s="273">
        <v>7</v>
      </c>
      <c r="I763" s="275" t="s">
        <v>87</v>
      </c>
      <c r="K763" s="313"/>
      <c r="L763" s="307"/>
      <c r="M763" s="307"/>
      <c r="P763" s="342"/>
    </row>
    <row r="764" spans="1:16" s="333" customFormat="1" ht="10.5" customHeight="1" outlineLevel="2">
      <c r="A764" s="273">
        <v>3</v>
      </c>
      <c r="B764" s="273">
        <v>2013</v>
      </c>
      <c r="C764" s="275" t="s">
        <v>363</v>
      </c>
      <c r="D764" s="293" t="s">
        <v>350</v>
      </c>
      <c r="E764" s="275" t="s">
        <v>373</v>
      </c>
      <c r="F764" s="293">
        <v>41350</v>
      </c>
      <c r="G764" s="275" t="s">
        <v>1734</v>
      </c>
      <c r="H764" s="273">
        <v>5</v>
      </c>
      <c r="I764" s="275" t="s">
        <v>364</v>
      </c>
      <c r="J764" s="322"/>
      <c r="K764" s="313"/>
      <c r="P764" s="342"/>
    </row>
    <row r="765" spans="1:16" s="333" customFormat="1" ht="10.5" customHeight="1" outlineLevel="2">
      <c r="A765" s="273">
        <v>5</v>
      </c>
      <c r="B765" s="273">
        <v>2013</v>
      </c>
      <c r="C765" s="293" t="s">
        <v>363</v>
      </c>
      <c r="D765" s="275" t="s">
        <v>350</v>
      </c>
      <c r="E765" s="275" t="s">
        <v>325</v>
      </c>
      <c r="F765" s="293">
        <v>41434</v>
      </c>
      <c r="G765" s="275" t="s">
        <v>1899</v>
      </c>
      <c r="H765" s="273">
        <v>3</v>
      </c>
      <c r="I765" s="275" t="s">
        <v>234</v>
      </c>
      <c r="J765" s="322"/>
      <c r="K765" s="313"/>
      <c r="P765" s="342"/>
    </row>
    <row r="766" spans="1:16" s="333" customFormat="1" ht="10.5" customHeight="1" outlineLevel="2">
      <c r="A766" s="273">
        <v>10</v>
      </c>
      <c r="B766" s="274">
        <v>2013</v>
      </c>
      <c r="C766" s="275" t="s">
        <v>363</v>
      </c>
      <c r="D766" s="275" t="s">
        <v>350</v>
      </c>
      <c r="E766" s="293" t="s">
        <v>416</v>
      </c>
      <c r="F766" s="293">
        <v>41560</v>
      </c>
      <c r="G766" s="275" t="s">
        <v>1903</v>
      </c>
      <c r="H766" s="273">
        <v>7</v>
      </c>
      <c r="I766" s="275" t="s">
        <v>1476</v>
      </c>
      <c r="J766" s="322"/>
      <c r="K766" s="313"/>
      <c r="P766" s="342"/>
    </row>
    <row r="767" spans="1:16" s="333" customFormat="1" ht="10.5" customHeight="1" outlineLevel="2">
      <c r="A767" s="273">
        <v>10</v>
      </c>
      <c r="B767" s="274">
        <v>2013</v>
      </c>
      <c r="C767" s="275" t="s">
        <v>363</v>
      </c>
      <c r="D767" s="275" t="s">
        <v>350</v>
      </c>
      <c r="E767" s="293" t="s">
        <v>416</v>
      </c>
      <c r="F767" s="293">
        <v>41560</v>
      </c>
      <c r="G767" s="275" t="s">
        <v>1900</v>
      </c>
      <c r="H767" s="273">
        <v>7</v>
      </c>
      <c r="I767" s="275" t="s">
        <v>409</v>
      </c>
      <c r="K767" s="271"/>
      <c r="P767" s="342"/>
    </row>
    <row r="768" spans="1:16" s="333" customFormat="1" ht="10.5" customHeight="1" outlineLevel="2">
      <c r="A768" s="273">
        <v>10</v>
      </c>
      <c r="B768" s="274">
        <v>2013</v>
      </c>
      <c r="C768" s="275" t="s">
        <v>363</v>
      </c>
      <c r="D768" s="275" t="s">
        <v>350</v>
      </c>
      <c r="E768" s="293" t="s">
        <v>416</v>
      </c>
      <c r="F768" s="293">
        <v>41560</v>
      </c>
      <c r="G768" s="275" t="s">
        <v>1901</v>
      </c>
      <c r="H768" s="273">
        <v>3</v>
      </c>
      <c r="I768" s="275" t="s">
        <v>410</v>
      </c>
      <c r="K768" s="324"/>
      <c r="P768" s="342"/>
    </row>
    <row r="769" spans="1:16" s="278" customFormat="1" ht="10.5" customHeight="1" outlineLevel="2">
      <c r="A769" s="273">
        <v>10</v>
      </c>
      <c r="B769" s="274">
        <v>2013</v>
      </c>
      <c r="C769" s="275" t="s">
        <v>363</v>
      </c>
      <c r="D769" s="275" t="s">
        <v>350</v>
      </c>
      <c r="E769" s="293" t="s">
        <v>416</v>
      </c>
      <c r="F769" s="293">
        <v>41560</v>
      </c>
      <c r="G769" s="275" t="s">
        <v>1902</v>
      </c>
      <c r="H769" s="273">
        <v>10</v>
      </c>
      <c r="I769" s="275" t="s">
        <v>1541</v>
      </c>
      <c r="P769" s="273"/>
    </row>
    <row r="770" spans="1:16" s="278" customFormat="1" ht="10.5" customHeight="1" outlineLevel="2">
      <c r="A770" s="273">
        <v>10</v>
      </c>
      <c r="B770" s="274">
        <v>2013</v>
      </c>
      <c r="C770" s="275" t="s">
        <v>363</v>
      </c>
      <c r="D770" s="275" t="s">
        <v>350</v>
      </c>
      <c r="E770" s="293" t="s">
        <v>416</v>
      </c>
      <c r="F770" s="293">
        <v>41560</v>
      </c>
      <c r="G770" s="275" t="s">
        <v>1904</v>
      </c>
      <c r="H770" s="273">
        <v>10</v>
      </c>
      <c r="I770" s="275" t="s">
        <v>446</v>
      </c>
      <c r="P770" s="273"/>
    </row>
    <row r="771" spans="1:16" s="278" customFormat="1" ht="10.5" customHeight="1" outlineLevel="2">
      <c r="A771" s="273">
        <v>10</v>
      </c>
      <c r="B771" s="274">
        <v>2013</v>
      </c>
      <c r="C771" s="275" t="s">
        <v>363</v>
      </c>
      <c r="D771" s="275" t="s">
        <v>350</v>
      </c>
      <c r="E771" s="293" t="s">
        <v>416</v>
      </c>
      <c r="F771" s="293">
        <v>41560</v>
      </c>
      <c r="G771" s="275" t="s">
        <v>1905</v>
      </c>
      <c r="H771" s="273">
        <v>10</v>
      </c>
      <c r="I771" s="275" t="s">
        <v>475</v>
      </c>
      <c r="P771" s="273"/>
    </row>
    <row r="772" spans="1:16" s="278" customFormat="1" ht="10.5" customHeight="1" outlineLevel="2">
      <c r="A772" s="273">
        <v>10</v>
      </c>
      <c r="B772" s="274">
        <v>2013</v>
      </c>
      <c r="C772" s="275" t="s">
        <v>363</v>
      </c>
      <c r="D772" s="275" t="s">
        <v>350</v>
      </c>
      <c r="E772" s="293" t="s">
        <v>416</v>
      </c>
      <c r="F772" s="293">
        <v>41560</v>
      </c>
      <c r="G772" s="275" t="s">
        <v>1906</v>
      </c>
      <c r="H772" s="273">
        <v>10</v>
      </c>
      <c r="I772" s="275" t="s">
        <v>206</v>
      </c>
      <c r="P772" s="273"/>
    </row>
    <row r="773" spans="1:16" s="278" customFormat="1" ht="10.5" customHeight="1" outlineLevel="2">
      <c r="A773" s="265">
        <v>3</v>
      </c>
      <c r="B773" s="266">
        <v>2014</v>
      </c>
      <c r="C773" s="267" t="s">
        <v>363</v>
      </c>
      <c r="D773" s="268" t="s">
        <v>350</v>
      </c>
      <c r="E773" s="371" t="s">
        <v>422</v>
      </c>
      <c r="F773" s="371">
        <v>41700</v>
      </c>
      <c r="G773" s="267" t="s">
        <v>1046</v>
      </c>
      <c r="H773" s="265">
        <v>7</v>
      </c>
      <c r="I773" s="326" t="s">
        <v>171</v>
      </c>
      <c r="P773" s="273"/>
    </row>
    <row r="774" spans="1:16" s="278" customFormat="1" ht="10.5" customHeight="1" outlineLevel="2">
      <c r="A774" s="265">
        <v>3</v>
      </c>
      <c r="B774" s="266">
        <v>2014</v>
      </c>
      <c r="C774" s="267" t="s">
        <v>363</v>
      </c>
      <c r="D774" s="268" t="s">
        <v>350</v>
      </c>
      <c r="E774" s="371" t="s">
        <v>422</v>
      </c>
      <c r="F774" s="371">
        <v>41700</v>
      </c>
      <c r="G774" s="267" t="s">
        <v>2125</v>
      </c>
      <c r="H774" s="265">
        <v>3</v>
      </c>
      <c r="I774" s="326" t="s">
        <v>423</v>
      </c>
      <c r="P774" s="273"/>
    </row>
    <row r="775" spans="1:16" s="278" customFormat="1" ht="10.5" customHeight="1" outlineLevel="2">
      <c r="A775" s="265">
        <v>3</v>
      </c>
      <c r="B775" s="266">
        <v>2014</v>
      </c>
      <c r="C775" s="267" t="s">
        <v>363</v>
      </c>
      <c r="D775" s="378" t="s">
        <v>350</v>
      </c>
      <c r="E775" s="371" t="s">
        <v>422</v>
      </c>
      <c r="F775" s="371">
        <v>41700</v>
      </c>
      <c r="G775" s="267"/>
      <c r="H775" s="265">
        <v>10</v>
      </c>
      <c r="I775" s="326" t="s">
        <v>2126</v>
      </c>
      <c r="P775" s="273"/>
    </row>
    <row r="776" spans="1:16" s="278" customFormat="1" ht="10.5" customHeight="1" outlineLevel="2">
      <c r="A776" s="265">
        <v>6</v>
      </c>
      <c r="B776" s="266">
        <v>2014</v>
      </c>
      <c r="C776" s="267" t="s">
        <v>363</v>
      </c>
      <c r="D776" s="267" t="s">
        <v>350</v>
      </c>
      <c r="E776" s="371" t="s">
        <v>325</v>
      </c>
      <c r="F776" s="371">
        <v>41797</v>
      </c>
      <c r="G776" s="267" t="s">
        <v>1902</v>
      </c>
      <c r="H776" s="496">
        <v>10</v>
      </c>
      <c r="I776" s="497" t="s">
        <v>1764</v>
      </c>
      <c r="P776" s="273"/>
    </row>
    <row r="777" spans="1:16" s="278" customFormat="1" ht="10.5" customHeight="1" outlineLevel="2">
      <c r="A777" s="265">
        <v>6</v>
      </c>
      <c r="B777" s="266">
        <v>2014</v>
      </c>
      <c r="C777" s="267" t="s">
        <v>363</v>
      </c>
      <c r="D777" s="267" t="s">
        <v>350</v>
      </c>
      <c r="E777" s="371" t="s">
        <v>325</v>
      </c>
      <c r="F777" s="371">
        <v>41797</v>
      </c>
      <c r="G777" s="267" t="s">
        <v>2283</v>
      </c>
      <c r="H777" s="496">
        <v>7</v>
      </c>
      <c r="I777" s="497" t="s">
        <v>1771</v>
      </c>
      <c r="P777" s="273"/>
    </row>
    <row r="778" spans="1:16" s="278" customFormat="1" ht="10.5" customHeight="1" outlineLevel="2">
      <c r="A778" s="265">
        <v>6</v>
      </c>
      <c r="B778" s="266">
        <v>2014</v>
      </c>
      <c r="C778" s="267" t="s">
        <v>363</v>
      </c>
      <c r="D778" s="267" t="s">
        <v>350</v>
      </c>
      <c r="E778" s="371" t="s">
        <v>325</v>
      </c>
      <c r="F778" s="371">
        <v>41797</v>
      </c>
      <c r="G778" s="267" t="s">
        <v>2284</v>
      </c>
      <c r="H778" s="496">
        <v>10</v>
      </c>
      <c r="I778" s="497" t="s">
        <v>524</v>
      </c>
      <c r="P778" s="273"/>
    </row>
    <row r="779" spans="1:16" s="278" customFormat="1" ht="10.5" customHeight="1" outlineLevel="2">
      <c r="A779" s="265">
        <v>6</v>
      </c>
      <c r="B779" s="266">
        <v>2014</v>
      </c>
      <c r="C779" s="267" t="s">
        <v>363</v>
      </c>
      <c r="D779" s="267" t="s">
        <v>350</v>
      </c>
      <c r="E779" s="371" t="s">
        <v>325</v>
      </c>
      <c r="F779" s="371">
        <v>41797</v>
      </c>
      <c r="G779" s="267" t="s">
        <v>2285</v>
      </c>
      <c r="H779" s="496">
        <v>3</v>
      </c>
      <c r="I779" s="497" t="s">
        <v>295</v>
      </c>
      <c r="P779" s="273"/>
    </row>
    <row r="780" spans="1:16" s="278" customFormat="1" ht="10.5" customHeight="1" outlineLevel="2">
      <c r="A780" s="265">
        <v>6</v>
      </c>
      <c r="B780" s="266">
        <v>2014</v>
      </c>
      <c r="C780" s="267" t="s">
        <v>363</v>
      </c>
      <c r="D780" s="267" t="s">
        <v>350</v>
      </c>
      <c r="E780" s="371" t="s">
        <v>325</v>
      </c>
      <c r="F780" s="371">
        <v>41797</v>
      </c>
      <c r="G780" s="267" t="s">
        <v>2286</v>
      </c>
      <c r="H780" s="496">
        <v>7</v>
      </c>
      <c r="I780" s="497" t="s">
        <v>337</v>
      </c>
      <c r="P780" s="273"/>
    </row>
    <row r="781" spans="1:20" s="361" customFormat="1" ht="10.5" customHeight="1" outlineLevel="2">
      <c r="A781" s="265">
        <v>6</v>
      </c>
      <c r="B781" s="266">
        <v>2014</v>
      </c>
      <c r="C781" s="267" t="s">
        <v>363</v>
      </c>
      <c r="D781" s="267" t="s">
        <v>350</v>
      </c>
      <c r="E781" s="371" t="s">
        <v>325</v>
      </c>
      <c r="F781" s="371">
        <v>41797</v>
      </c>
      <c r="G781" s="267" t="s">
        <v>2287</v>
      </c>
      <c r="H781" s="496">
        <v>10</v>
      </c>
      <c r="I781" s="497" t="s">
        <v>2288</v>
      </c>
      <c r="J781" s="307"/>
      <c r="K781" s="313"/>
      <c r="L781" s="271"/>
      <c r="M781" s="271"/>
      <c r="N781" s="333"/>
      <c r="O781" s="333"/>
      <c r="P781" s="342"/>
      <c r="Q781" s="333"/>
      <c r="R781" s="333"/>
      <c r="S781" s="333"/>
      <c r="T781" s="333"/>
    </row>
    <row r="782" spans="1:16" s="333" customFormat="1" ht="10.5" customHeight="1" outlineLevel="2">
      <c r="A782" s="265">
        <v>6</v>
      </c>
      <c r="B782" s="266">
        <v>2014</v>
      </c>
      <c r="C782" s="267" t="s">
        <v>363</v>
      </c>
      <c r="D782" s="267" t="s">
        <v>350</v>
      </c>
      <c r="E782" s="371" t="s">
        <v>2210</v>
      </c>
      <c r="F782" s="371">
        <v>41804</v>
      </c>
      <c r="G782" s="267" t="s">
        <v>2284</v>
      </c>
      <c r="H782" s="496">
        <v>15</v>
      </c>
      <c r="I782" s="497" t="s">
        <v>2289</v>
      </c>
      <c r="J782" s="278"/>
      <c r="K782" s="313"/>
      <c r="L782" s="271"/>
      <c r="M782" s="271"/>
      <c r="P782" s="342"/>
    </row>
    <row r="783" spans="1:16" s="326" customFormat="1" ht="10.5" customHeight="1" outlineLevel="2">
      <c r="A783" s="265">
        <v>6</v>
      </c>
      <c r="B783" s="266">
        <v>2014</v>
      </c>
      <c r="C783" s="267" t="s">
        <v>363</v>
      </c>
      <c r="D783" s="267" t="s">
        <v>350</v>
      </c>
      <c r="E783" s="371" t="s">
        <v>2210</v>
      </c>
      <c r="F783" s="371">
        <v>41804</v>
      </c>
      <c r="G783" s="267" t="s">
        <v>2287</v>
      </c>
      <c r="H783" s="496">
        <v>15</v>
      </c>
      <c r="I783" s="497" t="s">
        <v>2290</v>
      </c>
      <c r="P783" s="265"/>
    </row>
    <row r="784" spans="1:16" s="278" customFormat="1" ht="10.5" customHeight="1" outlineLevel="2">
      <c r="A784" s="265">
        <v>6</v>
      </c>
      <c r="B784" s="266">
        <v>2014</v>
      </c>
      <c r="C784" s="267" t="s">
        <v>363</v>
      </c>
      <c r="D784" s="267" t="s">
        <v>350</v>
      </c>
      <c r="E784" s="371" t="s">
        <v>2210</v>
      </c>
      <c r="F784" s="371">
        <v>41804</v>
      </c>
      <c r="G784" s="267" t="s">
        <v>1902</v>
      </c>
      <c r="H784" s="496">
        <v>10</v>
      </c>
      <c r="I784" s="497" t="s">
        <v>2291</v>
      </c>
      <c r="P784" s="273"/>
    </row>
    <row r="785" spans="1:16" s="278" customFormat="1" ht="10.5" customHeight="1" outlineLevel="1">
      <c r="A785" s="265"/>
      <c r="B785" s="266"/>
      <c r="C785" s="267"/>
      <c r="D785" s="267" t="s">
        <v>351</v>
      </c>
      <c r="E785" s="371"/>
      <c r="F785" s="371"/>
      <c r="G785" s="267"/>
      <c r="H785" s="496">
        <f>SUBTOTAL(9,H744:H784)</f>
        <v>285</v>
      </c>
      <c r="I785" s="497"/>
      <c r="P785" s="273"/>
    </row>
    <row r="786" spans="1:16" s="333" customFormat="1" ht="10.5" customHeight="1" outlineLevel="2">
      <c r="A786" s="273">
        <v>2</v>
      </c>
      <c r="B786" s="274">
        <v>2013</v>
      </c>
      <c r="C786" s="275" t="s">
        <v>363</v>
      </c>
      <c r="D786" s="275" t="s">
        <v>348</v>
      </c>
      <c r="E786" s="293" t="s">
        <v>416</v>
      </c>
      <c r="F786" s="293">
        <v>41560</v>
      </c>
      <c r="G786" s="275" t="s">
        <v>1907</v>
      </c>
      <c r="H786" s="273">
        <v>7</v>
      </c>
      <c r="I786" s="275" t="s">
        <v>404</v>
      </c>
      <c r="K786" s="313"/>
      <c r="P786" s="342"/>
    </row>
    <row r="787" spans="1:16" s="333" customFormat="1" ht="10.5" customHeight="1" outlineLevel="2">
      <c r="A787" s="273">
        <v>9</v>
      </c>
      <c r="B787" s="274">
        <v>2013</v>
      </c>
      <c r="C787" s="275" t="s">
        <v>363</v>
      </c>
      <c r="D787" s="275" t="s">
        <v>348</v>
      </c>
      <c r="E787" s="293" t="s">
        <v>416</v>
      </c>
      <c r="F787" s="293">
        <v>41560</v>
      </c>
      <c r="G787" s="275" t="s">
        <v>1908</v>
      </c>
      <c r="H787" s="273">
        <v>7</v>
      </c>
      <c r="I787" s="275" t="s">
        <v>471</v>
      </c>
      <c r="K787" s="313"/>
      <c r="P787" s="342"/>
    </row>
    <row r="788" spans="1:16" s="333" customFormat="1" ht="10.5" customHeight="1" outlineLevel="2">
      <c r="A788" s="273">
        <v>3</v>
      </c>
      <c r="B788" s="274">
        <v>2013</v>
      </c>
      <c r="C788" s="275" t="s">
        <v>363</v>
      </c>
      <c r="D788" s="275" t="s">
        <v>348</v>
      </c>
      <c r="E788" s="293" t="s">
        <v>416</v>
      </c>
      <c r="F788" s="293">
        <v>41560</v>
      </c>
      <c r="G788" s="275" t="s">
        <v>1909</v>
      </c>
      <c r="H788" s="273">
        <v>7</v>
      </c>
      <c r="I788" s="275" t="s">
        <v>100</v>
      </c>
      <c r="K788" s="313"/>
      <c r="P788" s="342"/>
    </row>
    <row r="789" spans="1:16" s="333" customFormat="1" ht="10.5" customHeight="1" outlineLevel="2">
      <c r="A789" s="273">
        <v>10</v>
      </c>
      <c r="B789" s="274">
        <v>2013</v>
      </c>
      <c r="C789" s="275" t="s">
        <v>363</v>
      </c>
      <c r="D789" s="275" t="s">
        <v>348</v>
      </c>
      <c r="E789" s="293" t="s">
        <v>416</v>
      </c>
      <c r="F789" s="293">
        <v>41560</v>
      </c>
      <c r="G789" s="275" t="s">
        <v>1910</v>
      </c>
      <c r="H789" s="273">
        <v>7</v>
      </c>
      <c r="I789" s="275" t="s">
        <v>377</v>
      </c>
      <c r="J789" s="271"/>
      <c r="K789" s="313"/>
      <c r="P789" s="342"/>
    </row>
    <row r="790" spans="1:16" s="333" customFormat="1" ht="10.5" customHeight="1" outlineLevel="2">
      <c r="A790" s="273">
        <v>6</v>
      </c>
      <c r="B790" s="274">
        <v>2013</v>
      </c>
      <c r="C790" s="275" t="s">
        <v>363</v>
      </c>
      <c r="D790" s="275" t="s">
        <v>348</v>
      </c>
      <c r="E790" s="293" t="s">
        <v>416</v>
      </c>
      <c r="F790" s="293">
        <v>41560</v>
      </c>
      <c r="G790" s="275" t="s">
        <v>1911</v>
      </c>
      <c r="H790" s="273">
        <v>3</v>
      </c>
      <c r="I790" s="275" t="s">
        <v>402</v>
      </c>
      <c r="J790" s="271"/>
      <c r="K790" s="313"/>
      <c r="L790" s="313"/>
      <c r="M790" s="313"/>
      <c r="P790" s="342"/>
    </row>
    <row r="791" spans="1:16" s="333" customFormat="1" ht="10.5" customHeight="1" outlineLevel="2">
      <c r="A791" s="273">
        <v>5</v>
      </c>
      <c r="B791" s="274">
        <v>2013</v>
      </c>
      <c r="C791" s="275" t="s">
        <v>363</v>
      </c>
      <c r="D791" s="275" t="s">
        <v>348</v>
      </c>
      <c r="E791" s="293" t="s">
        <v>416</v>
      </c>
      <c r="F791" s="293">
        <v>41560</v>
      </c>
      <c r="G791" s="275" t="s">
        <v>1912</v>
      </c>
      <c r="H791" s="273">
        <v>3</v>
      </c>
      <c r="I791" s="275" t="s">
        <v>95</v>
      </c>
      <c r="J791" s="271"/>
      <c r="K791" s="313"/>
      <c r="L791" s="313"/>
      <c r="M791" s="313"/>
      <c r="P791" s="342"/>
    </row>
    <row r="792" spans="1:20" s="361" customFormat="1" ht="10.5" customHeight="1" outlineLevel="2">
      <c r="A792" s="308">
        <v>2</v>
      </c>
      <c r="B792" s="274">
        <v>2013</v>
      </c>
      <c r="C792" s="275" t="s">
        <v>363</v>
      </c>
      <c r="D792" s="275" t="s">
        <v>348</v>
      </c>
      <c r="E792" s="293" t="s">
        <v>416</v>
      </c>
      <c r="F792" s="293">
        <v>41560</v>
      </c>
      <c r="G792" s="275" t="s">
        <v>1913</v>
      </c>
      <c r="H792" s="273">
        <v>10</v>
      </c>
      <c r="I792" s="275" t="s">
        <v>72</v>
      </c>
      <c r="J792" s="271"/>
      <c r="K792" s="313"/>
      <c r="L792" s="313"/>
      <c r="M792" s="313"/>
      <c r="N792" s="333"/>
      <c r="O792" s="333"/>
      <c r="P792" s="342"/>
      <c r="Q792" s="333"/>
      <c r="R792" s="333"/>
      <c r="S792" s="333"/>
      <c r="T792" s="333"/>
    </row>
    <row r="793" spans="1:20" s="361" customFormat="1" ht="10.5" customHeight="1" outlineLevel="2">
      <c r="A793" s="265">
        <v>3</v>
      </c>
      <c r="B793" s="266">
        <v>2014</v>
      </c>
      <c r="C793" s="267" t="s">
        <v>363</v>
      </c>
      <c r="D793" s="268" t="s">
        <v>348</v>
      </c>
      <c r="E793" s="371" t="s">
        <v>422</v>
      </c>
      <c r="F793" s="371">
        <v>41700</v>
      </c>
      <c r="G793" s="267" t="s">
        <v>1548</v>
      </c>
      <c r="H793" s="265">
        <v>7</v>
      </c>
      <c r="I793" s="326" t="s">
        <v>502</v>
      </c>
      <c r="J793" s="271"/>
      <c r="K793" s="313"/>
      <c r="L793" s="313"/>
      <c r="M793" s="313"/>
      <c r="N793" s="333"/>
      <c r="O793" s="333"/>
      <c r="P793" s="342"/>
      <c r="Q793" s="333"/>
      <c r="R793" s="333"/>
      <c r="S793" s="333"/>
      <c r="T793" s="333"/>
    </row>
    <row r="794" spans="1:20" s="359" customFormat="1" ht="10.5" customHeight="1" outlineLevel="2">
      <c r="A794" s="265">
        <v>3</v>
      </c>
      <c r="B794" s="266">
        <v>2014</v>
      </c>
      <c r="C794" s="267" t="s">
        <v>363</v>
      </c>
      <c r="D794" s="268" t="s">
        <v>348</v>
      </c>
      <c r="E794" s="371" t="s">
        <v>422</v>
      </c>
      <c r="F794" s="371">
        <v>41700</v>
      </c>
      <c r="G794" s="267" t="s">
        <v>1347</v>
      </c>
      <c r="H794" s="265">
        <v>7</v>
      </c>
      <c r="I794" s="326" t="s">
        <v>508</v>
      </c>
      <c r="J794" s="278"/>
      <c r="K794" s="271"/>
      <c r="L794" s="313"/>
      <c r="M794" s="313"/>
      <c r="N794" s="307"/>
      <c r="O794" s="307"/>
      <c r="P794" s="286"/>
      <c r="Q794" s="307"/>
      <c r="R794" s="307"/>
      <c r="S794" s="307"/>
      <c r="T794" s="307"/>
    </row>
    <row r="795" spans="1:20" s="359" customFormat="1" ht="10.5" customHeight="1" outlineLevel="2">
      <c r="A795" s="265">
        <v>10</v>
      </c>
      <c r="B795" s="265">
        <v>2014</v>
      </c>
      <c r="C795" s="267" t="s">
        <v>363</v>
      </c>
      <c r="D795" s="371" t="s">
        <v>348</v>
      </c>
      <c r="E795" s="267" t="s">
        <v>416</v>
      </c>
      <c r="F795" s="501">
        <v>41924</v>
      </c>
      <c r="G795" s="267" t="s">
        <v>2411</v>
      </c>
      <c r="H795" s="265">
        <v>7</v>
      </c>
      <c r="I795" s="326" t="s">
        <v>409</v>
      </c>
      <c r="J795" s="278"/>
      <c r="K795" s="271"/>
      <c r="L795" s="313"/>
      <c r="M795" s="313"/>
      <c r="N795" s="307"/>
      <c r="O795" s="307"/>
      <c r="P795" s="286"/>
      <c r="Q795" s="307"/>
      <c r="R795" s="307"/>
      <c r="S795" s="307"/>
      <c r="T795" s="307"/>
    </row>
    <row r="796" spans="1:20" s="359" customFormat="1" ht="10.5" customHeight="1" outlineLevel="2">
      <c r="A796" s="265">
        <v>10</v>
      </c>
      <c r="B796" s="265">
        <v>2014</v>
      </c>
      <c r="C796" s="267" t="s">
        <v>363</v>
      </c>
      <c r="D796" s="371" t="s">
        <v>348</v>
      </c>
      <c r="E796" s="267" t="s">
        <v>416</v>
      </c>
      <c r="F796" s="501">
        <v>41924</v>
      </c>
      <c r="G796" s="267" t="s">
        <v>2412</v>
      </c>
      <c r="H796" s="265">
        <v>10</v>
      </c>
      <c r="I796" s="326" t="s">
        <v>451</v>
      </c>
      <c r="J796" s="278"/>
      <c r="K796" s="313"/>
      <c r="L796" s="313"/>
      <c r="M796" s="313"/>
      <c r="N796" s="307"/>
      <c r="O796" s="307"/>
      <c r="P796" s="286"/>
      <c r="Q796" s="307"/>
      <c r="R796" s="307"/>
      <c r="S796" s="307"/>
      <c r="T796" s="307"/>
    </row>
    <row r="797" spans="1:20" s="361" customFormat="1" ht="10.5" customHeight="1" outlineLevel="2">
      <c r="A797" s="265">
        <v>10</v>
      </c>
      <c r="B797" s="265">
        <v>2014</v>
      </c>
      <c r="C797" s="267" t="s">
        <v>363</v>
      </c>
      <c r="D797" s="371" t="s">
        <v>348</v>
      </c>
      <c r="E797" s="267" t="s">
        <v>416</v>
      </c>
      <c r="F797" s="501">
        <v>41924</v>
      </c>
      <c r="G797" s="267" t="s">
        <v>2413</v>
      </c>
      <c r="H797" s="265">
        <v>7</v>
      </c>
      <c r="I797" s="326" t="s">
        <v>377</v>
      </c>
      <c r="J797" s="278"/>
      <c r="K797" s="313"/>
      <c r="L797" s="313"/>
      <c r="M797" s="313"/>
      <c r="N797" s="333"/>
      <c r="O797" s="333"/>
      <c r="P797" s="342"/>
      <c r="Q797" s="333"/>
      <c r="R797" s="333"/>
      <c r="S797" s="333"/>
      <c r="T797" s="333"/>
    </row>
    <row r="798" spans="1:20" s="361" customFormat="1" ht="10.5" customHeight="1" outlineLevel="2">
      <c r="A798" s="265">
        <v>10</v>
      </c>
      <c r="B798" s="265">
        <v>2014</v>
      </c>
      <c r="C798" s="267" t="s">
        <v>363</v>
      </c>
      <c r="D798" s="371" t="s">
        <v>348</v>
      </c>
      <c r="E798" s="267" t="s">
        <v>416</v>
      </c>
      <c r="F798" s="501">
        <v>41924</v>
      </c>
      <c r="G798" s="267" t="s">
        <v>2414</v>
      </c>
      <c r="H798" s="265">
        <v>7</v>
      </c>
      <c r="I798" s="326" t="s">
        <v>432</v>
      </c>
      <c r="J798" s="313"/>
      <c r="K798" s="313"/>
      <c r="L798" s="313"/>
      <c r="M798" s="313"/>
      <c r="N798" s="333"/>
      <c r="O798" s="333"/>
      <c r="P798" s="342"/>
      <c r="Q798" s="333"/>
      <c r="R798" s="333"/>
      <c r="S798" s="333"/>
      <c r="T798" s="333"/>
    </row>
    <row r="799" spans="1:20" s="361" customFormat="1" ht="10.5" customHeight="1" outlineLevel="2">
      <c r="A799" s="265">
        <v>10</v>
      </c>
      <c r="B799" s="265">
        <v>2014</v>
      </c>
      <c r="C799" s="267" t="s">
        <v>363</v>
      </c>
      <c r="D799" s="371" t="s">
        <v>348</v>
      </c>
      <c r="E799" s="267" t="s">
        <v>416</v>
      </c>
      <c r="F799" s="501">
        <v>41924</v>
      </c>
      <c r="G799" s="267" t="s">
        <v>2415</v>
      </c>
      <c r="H799" s="265">
        <v>3</v>
      </c>
      <c r="I799" s="326" t="s">
        <v>79</v>
      </c>
      <c r="J799" s="313"/>
      <c r="K799" s="313"/>
      <c r="L799" s="313"/>
      <c r="M799" s="313"/>
      <c r="N799" s="333"/>
      <c r="O799" s="333"/>
      <c r="P799" s="342"/>
      <c r="Q799" s="333"/>
      <c r="R799" s="333"/>
      <c r="S799" s="333"/>
      <c r="T799" s="333"/>
    </row>
    <row r="800" spans="1:20" s="361" customFormat="1" ht="10.5" customHeight="1" outlineLevel="1">
      <c r="A800" s="265"/>
      <c r="B800" s="265"/>
      <c r="C800" s="267"/>
      <c r="D800" s="371" t="s">
        <v>349</v>
      </c>
      <c r="E800" s="267"/>
      <c r="F800" s="501"/>
      <c r="G800" s="267"/>
      <c r="H800" s="265">
        <f>SUBTOTAL(9,H786:H799)</f>
        <v>92</v>
      </c>
      <c r="I800" s="326"/>
      <c r="J800" s="313"/>
      <c r="K800" s="313"/>
      <c r="L800" s="313"/>
      <c r="M800" s="313"/>
      <c r="N800" s="333"/>
      <c r="O800" s="333"/>
      <c r="P800" s="342"/>
      <c r="Q800" s="333"/>
      <c r="R800" s="333"/>
      <c r="S800" s="333"/>
      <c r="T800" s="333"/>
    </row>
    <row r="801" spans="1:20" s="361" customFormat="1" ht="10.5" customHeight="1" outlineLevel="2">
      <c r="A801" s="350">
        <v>11</v>
      </c>
      <c r="B801" s="499">
        <v>2012</v>
      </c>
      <c r="C801" s="442" t="s">
        <v>362</v>
      </c>
      <c r="D801" s="442" t="s">
        <v>1348</v>
      </c>
      <c r="E801" s="442" t="s">
        <v>325</v>
      </c>
      <c r="F801" s="503">
        <v>41049</v>
      </c>
      <c r="G801" s="504" t="s">
        <v>1349</v>
      </c>
      <c r="H801" s="499">
        <v>7</v>
      </c>
      <c r="I801" s="442" t="s">
        <v>284</v>
      </c>
      <c r="J801" s="313"/>
      <c r="K801" s="313"/>
      <c r="L801" s="313"/>
      <c r="M801" s="313"/>
      <c r="N801" s="333"/>
      <c r="O801" s="333"/>
      <c r="P801" s="342"/>
      <c r="Q801" s="333"/>
      <c r="R801" s="333"/>
      <c r="S801" s="333"/>
      <c r="T801" s="333"/>
    </row>
    <row r="802" spans="1:20" s="361" customFormat="1" ht="10.5" customHeight="1" outlineLevel="1">
      <c r="A802" s="350"/>
      <c r="B802" s="499"/>
      <c r="C802" s="442"/>
      <c r="D802" s="442" t="s">
        <v>1350</v>
      </c>
      <c r="E802" s="442"/>
      <c r="F802" s="503"/>
      <c r="G802" s="504"/>
      <c r="H802" s="499">
        <f>SUBTOTAL(9,H801:H801)</f>
        <v>7</v>
      </c>
      <c r="I802" s="442"/>
      <c r="J802" s="313"/>
      <c r="K802" s="313"/>
      <c r="L802" s="313"/>
      <c r="M802" s="313"/>
      <c r="N802" s="333"/>
      <c r="O802" s="333"/>
      <c r="P802" s="342"/>
      <c r="Q802" s="333"/>
      <c r="R802" s="333"/>
      <c r="S802" s="333"/>
      <c r="T802" s="333"/>
    </row>
    <row r="803" spans="1:20" s="361" customFormat="1" ht="10.5" customHeight="1" outlineLevel="2">
      <c r="A803" s="265">
        <v>3</v>
      </c>
      <c r="B803" s="266">
        <v>2014</v>
      </c>
      <c r="C803" s="267" t="s">
        <v>362</v>
      </c>
      <c r="D803" s="268" t="s">
        <v>250</v>
      </c>
      <c r="E803" s="371" t="s">
        <v>422</v>
      </c>
      <c r="F803" s="371">
        <v>41700</v>
      </c>
      <c r="G803" s="267" t="s">
        <v>2127</v>
      </c>
      <c r="H803" s="265">
        <v>10</v>
      </c>
      <c r="I803" s="326" t="s">
        <v>85</v>
      </c>
      <c r="J803" s="313"/>
      <c r="K803" s="313"/>
      <c r="L803" s="313"/>
      <c r="M803" s="313"/>
      <c r="N803" s="333"/>
      <c r="O803" s="333"/>
      <c r="P803" s="342"/>
      <c r="Q803" s="333"/>
      <c r="R803" s="333"/>
      <c r="S803" s="333"/>
      <c r="T803" s="333"/>
    </row>
    <row r="804" spans="1:20" s="361" customFormat="1" ht="10.5" customHeight="1" outlineLevel="2">
      <c r="A804" s="265">
        <v>5</v>
      </c>
      <c r="B804" s="266">
        <v>2014</v>
      </c>
      <c r="C804" s="267" t="s">
        <v>362</v>
      </c>
      <c r="D804" s="267" t="s">
        <v>250</v>
      </c>
      <c r="E804" s="371" t="s">
        <v>390</v>
      </c>
      <c r="F804" s="371">
        <v>41790</v>
      </c>
      <c r="G804" s="267" t="s">
        <v>2335</v>
      </c>
      <c r="H804" s="496">
        <v>5</v>
      </c>
      <c r="I804" s="497" t="s">
        <v>387</v>
      </c>
      <c r="J804" s="313"/>
      <c r="K804" s="313"/>
      <c r="L804" s="313"/>
      <c r="M804" s="313"/>
      <c r="N804" s="333"/>
      <c r="O804" s="333"/>
      <c r="P804" s="342"/>
      <c r="Q804" s="333"/>
      <c r="R804" s="333"/>
      <c r="S804" s="333"/>
      <c r="T804" s="333"/>
    </row>
    <row r="805" spans="1:16" s="333" customFormat="1" ht="10.5" customHeight="1" outlineLevel="2">
      <c r="A805" s="265">
        <v>6</v>
      </c>
      <c r="B805" s="266">
        <v>2014</v>
      </c>
      <c r="C805" s="267" t="s">
        <v>362</v>
      </c>
      <c r="D805" s="267" t="s">
        <v>250</v>
      </c>
      <c r="E805" s="371" t="s">
        <v>325</v>
      </c>
      <c r="F805" s="371">
        <v>41797</v>
      </c>
      <c r="G805" s="267" t="s">
        <v>2292</v>
      </c>
      <c r="H805" s="496">
        <v>7</v>
      </c>
      <c r="I805" s="497" t="s">
        <v>1</v>
      </c>
      <c r="J805" s="278"/>
      <c r="K805" s="313"/>
      <c r="L805" s="271"/>
      <c r="M805" s="271"/>
      <c r="P805" s="342"/>
    </row>
    <row r="806" spans="1:16" s="333" customFormat="1" ht="10.5" customHeight="1" outlineLevel="2">
      <c r="A806" s="265">
        <v>6</v>
      </c>
      <c r="B806" s="266">
        <v>2014</v>
      </c>
      <c r="C806" s="267" t="s">
        <v>362</v>
      </c>
      <c r="D806" s="267" t="s">
        <v>250</v>
      </c>
      <c r="E806" s="371" t="s">
        <v>325</v>
      </c>
      <c r="F806" s="371">
        <v>41797</v>
      </c>
      <c r="G806" s="267" t="s">
        <v>2293</v>
      </c>
      <c r="H806" s="496">
        <v>10</v>
      </c>
      <c r="I806" s="497" t="s">
        <v>242</v>
      </c>
      <c r="J806" s="278"/>
      <c r="K806" s="313"/>
      <c r="L806" s="271"/>
      <c r="M806" s="271"/>
      <c r="P806" s="342"/>
    </row>
    <row r="807" spans="1:20" s="361" customFormat="1" ht="10.5" customHeight="1" outlineLevel="2">
      <c r="A807" s="265">
        <v>7</v>
      </c>
      <c r="B807" s="266">
        <v>2014</v>
      </c>
      <c r="C807" s="267" t="s">
        <v>362</v>
      </c>
      <c r="D807" s="267" t="s">
        <v>250</v>
      </c>
      <c r="E807" s="371" t="s">
        <v>400</v>
      </c>
      <c r="F807" s="371">
        <v>41825</v>
      </c>
      <c r="G807" s="267" t="s">
        <v>2329</v>
      </c>
      <c r="H807" s="496">
        <v>5</v>
      </c>
      <c r="I807" s="497" t="s">
        <v>376</v>
      </c>
      <c r="J807" s="333"/>
      <c r="K807" s="324"/>
      <c r="L807" s="271"/>
      <c r="M807" s="271"/>
      <c r="N807" s="333"/>
      <c r="O807" s="333"/>
      <c r="P807" s="342"/>
      <c r="Q807" s="333"/>
      <c r="R807" s="333"/>
      <c r="S807" s="333"/>
      <c r="T807" s="333"/>
    </row>
    <row r="808" spans="1:20" s="361" customFormat="1" ht="10.5" customHeight="1" outlineLevel="1">
      <c r="A808" s="265"/>
      <c r="B808" s="266"/>
      <c r="C808" s="267"/>
      <c r="D808" s="267" t="s">
        <v>202</v>
      </c>
      <c r="E808" s="371"/>
      <c r="F808" s="371"/>
      <c r="G808" s="267"/>
      <c r="H808" s="496">
        <f>SUBTOTAL(9,H803:H807)</f>
        <v>37</v>
      </c>
      <c r="I808" s="497"/>
      <c r="J808" s="333"/>
      <c r="K808" s="324"/>
      <c r="L808" s="271"/>
      <c r="M808" s="271"/>
      <c r="N808" s="333"/>
      <c r="O808" s="333"/>
      <c r="P808" s="342"/>
      <c r="Q808" s="333"/>
      <c r="R808" s="333"/>
      <c r="S808" s="333"/>
      <c r="T808" s="333"/>
    </row>
    <row r="809" spans="1:16" s="333" customFormat="1" ht="10.5" customHeight="1" outlineLevel="2">
      <c r="A809" s="286">
        <v>6</v>
      </c>
      <c r="B809" s="287">
        <v>2012</v>
      </c>
      <c r="C809" s="288" t="s">
        <v>362</v>
      </c>
      <c r="D809" s="288" t="s">
        <v>141</v>
      </c>
      <c r="E809" s="314" t="s">
        <v>422</v>
      </c>
      <c r="F809" s="314">
        <v>40972</v>
      </c>
      <c r="G809" s="288" t="s">
        <v>1055</v>
      </c>
      <c r="H809" s="286">
        <v>3</v>
      </c>
      <c r="I809" s="288" t="s">
        <v>175</v>
      </c>
      <c r="K809" s="313"/>
      <c r="L809" s="271"/>
      <c r="M809" s="271"/>
      <c r="P809" s="342"/>
    </row>
    <row r="810" spans="1:16" s="333" customFormat="1" ht="10.5" customHeight="1" outlineLevel="2">
      <c r="A810" s="273">
        <v>6</v>
      </c>
      <c r="B810" s="273">
        <v>2013</v>
      </c>
      <c r="C810" s="275" t="s">
        <v>362</v>
      </c>
      <c r="D810" s="293" t="s">
        <v>141</v>
      </c>
      <c r="E810" s="275" t="s">
        <v>422</v>
      </c>
      <c r="F810" s="293">
        <v>41336</v>
      </c>
      <c r="G810" s="275" t="s">
        <v>1699</v>
      </c>
      <c r="H810" s="273">
        <v>7</v>
      </c>
      <c r="I810" s="275" t="s">
        <v>506</v>
      </c>
      <c r="K810" s="313"/>
      <c r="L810" s="271"/>
      <c r="M810" s="271"/>
      <c r="P810" s="342"/>
    </row>
    <row r="811" spans="1:20" s="361" customFormat="1" ht="10.5" customHeight="1" outlineLevel="2">
      <c r="A811" s="265">
        <v>3</v>
      </c>
      <c r="B811" s="266">
        <v>2014</v>
      </c>
      <c r="C811" s="267" t="s">
        <v>362</v>
      </c>
      <c r="D811" s="268" t="s">
        <v>141</v>
      </c>
      <c r="E811" s="371" t="s">
        <v>422</v>
      </c>
      <c r="F811" s="371">
        <v>41700</v>
      </c>
      <c r="G811" s="267" t="s">
        <v>2128</v>
      </c>
      <c r="H811" s="265">
        <v>3</v>
      </c>
      <c r="I811" s="326" t="s">
        <v>174</v>
      </c>
      <c r="J811" s="278"/>
      <c r="K811" s="313"/>
      <c r="L811" s="271"/>
      <c r="M811" s="271"/>
      <c r="N811" s="333"/>
      <c r="O811" s="333"/>
      <c r="P811" s="342"/>
      <c r="Q811" s="333"/>
      <c r="R811" s="333"/>
      <c r="S811" s="333"/>
      <c r="T811" s="333"/>
    </row>
    <row r="812" spans="1:20" s="361" customFormat="1" ht="10.5" customHeight="1" outlineLevel="1">
      <c r="A812" s="265"/>
      <c r="B812" s="266"/>
      <c r="C812" s="267"/>
      <c r="D812" s="268" t="s">
        <v>142</v>
      </c>
      <c r="E812" s="371"/>
      <c r="F812" s="371"/>
      <c r="G812" s="267"/>
      <c r="H812" s="265">
        <f>SUBTOTAL(9,H809:H811)</f>
        <v>13</v>
      </c>
      <c r="I812" s="326"/>
      <c r="J812" s="278"/>
      <c r="K812" s="313"/>
      <c r="L812" s="271"/>
      <c r="M812" s="271"/>
      <c r="N812" s="333"/>
      <c r="O812" s="333"/>
      <c r="P812" s="342"/>
      <c r="Q812" s="333"/>
      <c r="R812" s="333"/>
      <c r="S812" s="333"/>
      <c r="T812" s="333"/>
    </row>
    <row r="813" spans="1:16" s="333" customFormat="1" ht="10.5" customHeight="1" outlineLevel="2">
      <c r="A813" s="273">
        <v>10</v>
      </c>
      <c r="B813" s="273">
        <v>2013</v>
      </c>
      <c r="C813" s="275" t="s">
        <v>391</v>
      </c>
      <c r="D813" s="293" t="s">
        <v>2045</v>
      </c>
      <c r="E813" s="275" t="s">
        <v>393</v>
      </c>
      <c r="F813" s="293">
        <v>41594</v>
      </c>
      <c r="G813" s="275" t="s">
        <v>2046</v>
      </c>
      <c r="H813" s="273">
        <v>5</v>
      </c>
      <c r="I813" s="275" t="s">
        <v>461</v>
      </c>
      <c r="J813" s="278"/>
      <c r="K813" s="313"/>
      <c r="L813" s="271"/>
      <c r="M813" s="271"/>
      <c r="P813" s="342"/>
    </row>
    <row r="814" spans="1:16" s="333" customFormat="1" ht="10.5" customHeight="1" outlineLevel="1">
      <c r="A814" s="273"/>
      <c r="B814" s="273"/>
      <c r="C814" s="275"/>
      <c r="D814" s="293" t="s">
        <v>2047</v>
      </c>
      <c r="E814" s="275"/>
      <c r="F814" s="293"/>
      <c r="G814" s="275"/>
      <c r="H814" s="273">
        <f>SUBTOTAL(9,H813:H813)</f>
        <v>5</v>
      </c>
      <c r="I814" s="275"/>
      <c r="J814" s="278"/>
      <c r="K814" s="313"/>
      <c r="L814" s="271"/>
      <c r="M814" s="271"/>
      <c r="P814" s="342"/>
    </row>
    <row r="815" spans="1:16" s="333" customFormat="1" ht="10.5" customHeight="1" outlineLevel="2">
      <c r="A815" s="286">
        <v>10</v>
      </c>
      <c r="B815" s="499">
        <v>2012</v>
      </c>
      <c r="C815" s="442" t="s">
        <v>363</v>
      </c>
      <c r="D815" s="442" t="s">
        <v>407</v>
      </c>
      <c r="E815" s="442" t="s">
        <v>1375</v>
      </c>
      <c r="F815" s="503">
        <v>41031</v>
      </c>
      <c r="G815" s="504" t="s">
        <v>1358</v>
      </c>
      <c r="H815" s="499">
        <v>15</v>
      </c>
      <c r="I815" s="442" t="s">
        <v>1426</v>
      </c>
      <c r="K815" s="313"/>
      <c r="L815" s="271"/>
      <c r="M815" s="271"/>
      <c r="P815" s="342"/>
    </row>
    <row r="816" spans="1:16" s="333" customFormat="1" ht="10.5" customHeight="1" outlineLevel="2">
      <c r="A816" s="286">
        <v>10</v>
      </c>
      <c r="B816" s="499">
        <v>2012</v>
      </c>
      <c r="C816" s="442" t="s">
        <v>363</v>
      </c>
      <c r="D816" s="442" t="s">
        <v>407</v>
      </c>
      <c r="E816" s="442" t="s">
        <v>325</v>
      </c>
      <c r="F816" s="503">
        <v>41049</v>
      </c>
      <c r="G816" s="504" t="s">
        <v>1352</v>
      </c>
      <c r="H816" s="499">
        <v>7</v>
      </c>
      <c r="I816" s="442" t="s">
        <v>523</v>
      </c>
      <c r="J816" s="278"/>
      <c r="K816" s="313"/>
      <c r="L816" s="271"/>
      <c r="M816" s="271"/>
      <c r="P816" s="342"/>
    </row>
    <row r="817" spans="1:16" s="333" customFormat="1" ht="10.5" customHeight="1" outlineLevel="2">
      <c r="A817" s="286">
        <v>10</v>
      </c>
      <c r="B817" s="499">
        <v>2012</v>
      </c>
      <c r="C817" s="442" t="s">
        <v>363</v>
      </c>
      <c r="D817" s="442" t="s">
        <v>407</v>
      </c>
      <c r="E817" s="442" t="s">
        <v>325</v>
      </c>
      <c r="F817" s="503">
        <v>41049</v>
      </c>
      <c r="G817" s="504" t="s">
        <v>1353</v>
      </c>
      <c r="H817" s="499">
        <v>10</v>
      </c>
      <c r="I817" s="442" t="s">
        <v>286</v>
      </c>
      <c r="J817" s="278"/>
      <c r="K817" s="313"/>
      <c r="L817" s="271"/>
      <c r="M817" s="271"/>
      <c r="P817" s="342"/>
    </row>
    <row r="818" spans="1:16" s="333" customFormat="1" ht="10.5" customHeight="1" outlineLevel="2">
      <c r="A818" s="286">
        <v>10</v>
      </c>
      <c r="B818" s="499">
        <v>2012</v>
      </c>
      <c r="C818" s="442" t="s">
        <v>363</v>
      </c>
      <c r="D818" s="442" t="s">
        <v>407</v>
      </c>
      <c r="E818" s="442" t="s">
        <v>325</v>
      </c>
      <c r="F818" s="503">
        <v>41049</v>
      </c>
      <c r="G818" s="504" t="s">
        <v>923</v>
      </c>
      <c r="H818" s="499">
        <v>3</v>
      </c>
      <c r="I818" s="442" t="s">
        <v>291</v>
      </c>
      <c r="K818" s="313"/>
      <c r="L818" s="271"/>
      <c r="M818" s="271"/>
      <c r="P818" s="342"/>
    </row>
    <row r="819" spans="1:16" s="333" customFormat="1" ht="10.5" customHeight="1" outlineLevel="2">
      <c r="A819" s="286">
        <v>6</v>
      </c>
      <c r="B819" s="499">
        <v>2012</v>
      </c>
      <c r="C819" s="442" t="s">
        <v>363</v>
      </c>
      <c r="D819" s="442" t="s">
        <v>407</v>
      </c>
      <c r="E819" s="442" t="s">
        <v>325</v>
      </c>
      <c r="F819" s="503">
        <v>41049</v>
      </c>
      <c r="G819" s="504" t="s">
        <v>1354</v>
      </c>
      <c r="H819" s="499">
        <v>7</v>
      </c>
      <c r="I819" s="442" t="s">
        <v>519</v>
      </c>
      <c r="K819" s="313"/>
      <c r="L819" s="271"/>
      <c r="M819" s="271"/>
      <c r="P819" s="342"/>
    </row>
    <row r="820" spans="1:16" s="278" customFormat="1" ht="10.5" customHeight="1" outlineLevel="2">
      <c r="A820" s="286">
        <v>6</v>
      </c>
      <c r="B820" s="499">
        <v>2012</v>
      </c>
      <c r="C820" s="442" t="s">
        <v>363</v>
      </c>
      <c r="D820" s="442" t="s">
        <v>407</v>
      </c>
      <c r="E820" s="442" t="s">
        <v>325</v>
      </c>
      <c r="F820" s="503">
        <v>41049</v>
      </c>
      <c r="G820" s="504" t="s">
        <v>1355</v>
      </c>
      <c r="H820" s="499">
        <v>3</v>
      </c>
      <c r="I820" s="442" t="s">
        <v>332</v>
      </c>
      <c r="J820" s="313"/>
      <c r="P820" s="273"/>
    </row>
    <row r="821" spans="1:16" s="333" customFormat="1" ht="10.5" customHeight="1" outlineLevel="2">
      <c r="A821" s="286">
        <v>6</v>
      </c>
      <c r="B821" s="499">
        <v>2012</v>
      </c>
      <c r="C821" s="442" t="s">
        <v>363</v>
      </c>
      <c r="D821" s="442" t="s">
        <v>407</v>
      </c>
      <c r="E821" s="442" t="s">
        <v>325</v>
      </c>
      <c r="F821" s="503">
        <v>41049</v>
      </c>
      <c r="G821" s="504" t="s">
        <v>1356</v>
      </c>
      <c r="H821" s="499">
        <v>10</v>
      </c>
      <c r="I821" s="442" t="s">
        <v>1357</v>
      </c>
      <c r="J821" s="278"/>
      <c r="K821" s="313"/>
      <c r="L821" s="271"/>
      <c r="M821" s="271"/>
      <c r="P821" s="342"/>
    </row>
    <row r="822" spans="1:16" s="278" customFormat="1" ht="10.5" customHeight="1" outlineLevel="2">
      <c r="A822" s="286">
        <v>3</v>
      </c>
      <c r="B822" s="499">
        <v>2012</v>
      </c>
      <c r="C822" s="442" t="s">
        <v>363</v>
      </c>
      <c r="D822" s="442" t="s">
        <v>407</v>
      </c>
      <c r="E822" s="442" t="s">
        <v>325</v>
      </c>
      <c r="F822" s="503">
        <v>41049</v>
      </c>
      <c r="G822" s="504" t="s">
        <v>1358</v>
      </c>
      <c r="H822" s="499">
        <v>10</v>
      </c>
      <c r="I822" s="442" t="s">
        <v>236</v>
      </c>
      <c r="J822" s="313"/>
      <c r="P822" s="273"/>
    </row>
    <row r="823" spans="1:16" s="313" customFormat="1" ht="10.5" customHeight="1" outlineLevel="2">
      <c r="A823" s="286">
        <v>6</v>
      </c>
      <c r="B823" s="499">
        <v>2012</v>
      </c>
      <c r="C823" s="442" t="s">
        <v>363</v>
      </c>
      <c r="D823" s="442" t="s">
        <v>407</v>
      </c>
      <c r="E823" s="442" t="s">
        <v>325</v>
      </c>
      <c r="F823" s="503">
        <v>41049</v>
      </c>
      <c r="G823" s="504" t="s">
        <v>1359</v>
      </c>
      <c r="H823" s="499">
        <v>7</v>
      </c>
      <c r="I823" s="442" t="s">
        <v>253</v>
      </c>
      <c r="J823" s="333"/>
      <c r="L823" s="333"/>
      <c r="M823" s="333"/>
      <c r="P823" s="317"/>
    </row>
    <row r="824" spans="1:16" s="313" customFormat="1" ht="10.5" customHeight="1" outlineLevel="2">
      <c r="A824" s="286">
        <v>6</v>
      </c>
      <c r="B824" s="499">
        <v>2012</v>
      </c>
      <c r="C824" s="442" t="s">
        <v>363</v>
      </c>
      <c r="D824" s="442" t="s">
        <v>407</v>
      </c>
      <c r="E824" s="442" t="s">
        <v>1375</v>
      </c>
      <c r="F824" s="503">
        <v>41055</v>
      </c>
      <c r="G824" s="504" t="s">
        <v>1424</v>
      </c>
      <c r="H824" s="499">
        <v>15</v>
      </c>
      <c r="I824" s="442" t="s">
        <v>1425</v>
      </c>
      <c r="J824" s="333"/>
      <c r="K824" s="316"/>
      <c r="L824" s="271"/>
      <c r="M824" s="271"/>
      <c r="P824" s="317"/>
    </row>
    <row r="825" spans="1:16" s="313" customFormat="1" ht="10.5" customHeight="1" outlineLevel="2">
      <c r="A825" s="286">
        <v>6</v>
      </c>
      <c r="B825" s="287">
        <v>2012</v>
      </c>
      <c r="C825" s="288" t="s">
        <v>363</v>
      </c>
      <c r="D825" s="288" t="s">
        <v>407</v>
      </c>
      <c r="E825" s="314" t="s">
        <v>416</v>
      </c>
      <c r="F825" s="314">
        <v>41196</v>
      </c>
      <c r="G825" s="288" t="s">
        <v>1550</v>
      </c>
      <c r="H825" s="286">
        <v>10</v>
      </c>
      <c r="I825" s="288" t="s">
        <v>449</v>
      </c>
      <c r="J825" s="333"/>
      <c r="K825" s="271"/>
      <c r="L825" s="333"/>
      <c r="M825" s="333"/>
      <c r="P825" s="317"/>
    </row>
    <row r="826" spans="1:16" s="313" customFormat="1" ht="10.5" customHeight="1" outlineLevel="2">
      <c r="A826" s="286">
        <v>9</v>
      </c>
      <c r="B826" s="287">
        <v>2012</v>
      </c>
      <c r="C826" s="288" t="s">
        <v>363</v>
      </c>
      <c r="D826" s="288" t="s">
        <v>407</v>
      </c>
      <c r="E826" s="314" t="s">
        <v>416</v>
      </c>
      <c r="F826" s="314">
        <v>41196</v>
      </c>
      <c r="G826" s="288" t="s">
        <v>1551</v>
      </c>
      <c r="H826" s="286">
        <v>10</v>
      </c>
      <c r="I826" s="288" t="s">
        <v>446</v>
      </c>
      <c r="J826" s="333"/>
      <c r="K826" s="271"/>
      <c r="L826" s="333"/>
      <c r="M826" s="333"/>
      <c r="P826" s="317"/>
    </row>
    <row r="827" spans="1:16" s="333" customFormat="1" ht="10.5" customHeight="1" outlineLevel="2">
      <c r="A827" s="286">
        <v>10</v>
      </c>
      <c r="B827" s="287">
        <v>2012</v>
      </c>
      <c r="C827" s="288" t="s">
        <v>363</v>
      </c>
      <c r="D827" s="288" t="s">
        <v>407</v>
      </c>
      <c r="E827" s="314" t="s">
        <v>416</v>
      </c>
      <c r="F827" s="314">
        <v>41196</v>
      </c>
      <c r="G827" s="288" t="s">
        <v>1552</v>
      </c>
      <c r="H827" s="286">
        <v>3</v>
      </c>
      <c r="I827" s="288" t="s">
        <v>447</v>
      </c>
      <c r="K827" s="271"/>
      <c r="P827" s="342"/>
    </row>
    <row r="828" spans="1:16" s="333" customFormat="1" ht="10.5" customHeight="1" outlineLevel="2">
      <c r="A828" s="286">
        <v>3</v>
      </c>
      <c r="B828" s="287">
        <v>2012</v>
      </c>
      <c r="C828" s="288" t="s">
        <v>363</v>
      </c>
      <c r="D828" s="288" t="s">
        <v>407</v>
      </c>
      <c r="E828" s="314" t="s">
        <v>416</v>
      </c>
      <c r="F828" s="314">
        <v>41196</v>
      </c>
      <c r="G828" s="288" t="s">
        <v>1553</v>
      </c>
      <c r="H828" s="286">
        <v>10</v>
      </c>
      <c r="I828" s="288" t="s">
        <v>664</v>
      </c>
      <c r="K828" s="313"/>
      <c r="P828" s="342"/>
    </row>
    <row r="829" spans="1:16" s="313" customFormat="1" ht="10.5" customHeight="1" outlineLevel="2">
      <c r="A829" s="286">
        <v>5</v>
      </c>
      <c r="B829" s="287">
        <v>2012</v>
      </c>
      <c r="C829" s="288" t="s">
        <v>363</v>
      </c>
      <c r="D829" s="288" t="s">
        <v>407</v>
      </c>
      <c r="E829" s="314" t="s">
        <v>416</v>
      </c>
      <c r="F829" s="314">
        <v>41196</v>
      </c>
      <c r="G829" s="288" t="s">
        <v>1554</v>
      </c>
      <c r="H829" s="286">
        <v>10</v>
      </c>
      <c r="I829" s="288" t="s">
        <v>473</v>
      </c>
      <c r="J829" s="333"/>
      <c r="K829" s="316"/>
      <c r="L829" s="333"/>
      <c r="M829" s="333"/>
      <c r="P829" s="317"/>
    </row>
    <row r="830" spans="1:16" s="313" customFormat="1" ht="10.5" customHeight="1" outlineLevel="2">
      <c r="A830" s="286">
        <v>5</v>
      </c>
      <c r="B830" s="287">
        <v>2012</v>
      </c>
      <c r="C830" s="288" t="s">
        <v>363</v>
      </c>
      <c r="D830" s="288" t="s">
        <v>407</v>
      </c>
      <c r="E830" s="314" t="s">
        <v>416</v>
      </c>
      <c r="F830" s="314">
        <v>41196</v>
      </c>
      <c r="G830" s="288" t="s">
        <v>1555</v>
      </c>
      <c r="H830" s="286">
        <v>10</v>
      </c>
      <c r="I830" s="288" t="s">
        <v>475</v>
      </c>
      <c r="J830" s="333"/>
      <c r="K830" s="335"/>
      <c r="L830" s="333"/>
      <c r="M830" s="333"/>
      <c r="P830" s="317"/>
    </row>
    <row r="831" spans="1:16" s="313" customFormat="1" ht="10.5" customHeight="1" outlineLevel="2">
      <c r="A831" s="286">
        <v>11</v>
      </c>
      <c r="B831" s="287">
        <v>2012</v>
      </c>
      <c r="C831" s="288" t="s">
        <v>363</v>
      </c>
      <c r="D831" s="288" t="s">
        <v>407</v>
      </c>
      <c r="E831" s="314" t="s">
        <v>416</v>
      </c>
      <c r="F831" s="314">
        <v>41196</v>
      </c>
      <c r="G831" s="288" t="s">
        <v>1556</v>
      </c>
      <c r="H831" s="286">
        <v>7</v>
      </c>
      <c r="I831" s="288" t="s">
        <v>448</v>
      </c>
      <c r="J831" s="333"/>
      <c r="K831" s="335"/>
      <c r="L831" s="333"/>
      <c r="M831" s="333"/>
      <c r="P831" s="317"/>
    </row>
    <row r="832" spans="1:16" s="313" customFormat="1" ht="10.5" customHeight="1" outlineLevel="2">
      <c r="A832" s="286">
        <v>2</v>
      </c>
      <c r="B832" s="287">
        <v>2012</v>
      </c>
      <c r="C832" s="288" t="s">
        <v>363</v>
      </c>
      <c r="D832" s="288" t="s">
        <v>407</v>
      </c>
      <c r="E832" s="314" t="s">
        <v>416</v>
      </c>
      <c r="F832" s="314">
        <v>41196</v>
      </c>
      <c r="G832" s="288" t="s">
        <v>1557</v>
      </c>
      <c r="H832" s="286">
        <v>10</v>
      </c>
      <c r="I832" s="288" t="s">
        <v>206</v>
      </c>
      <c r="J832" s="333"/>
      <c r="K832" s="335"/>
      <c r="L832" s="333"/>
      <c r="M832" s="333"/>
      <c r="P832" s="317"/>
    </row>
    <row r="833" spans="1:16" s="313" customFormat="1" ht="10.5" customHeight="1" outlineLevel="2">
      <c r="A833" s="286">
        <v>3</v>
      </c>
      <c r="B833" s="287">
        <v>2012</v>
      </c>
      <c r="C833" s="288" t="s">
        <v>363</v>
      </c>
      <c r="D833" s="288" t="s">
        <v>407</v>
      </c>
      <c r="E833" s="314" t="s">
        <v>416</v>
      </c>
      <c r="F833" s="314">
        <v>41196</v>
      </c>
      <c r="G833" s="288" t="s">
        <v>1558</v>
      </c>
      <c r="H833" s="286">
        <v>7</v>
      </c>
      <c r="I833" s="288" t="s">
        <v>929</v>
      </c>
      <c r="J833" s="333"/>
      <c r="L833" s="333"/>
      <c r="M833" s="333"/>
      <c r="P833" s="317"/>
    </row>
    <row r="834" spans="1:16" s="313" customFormat="1" ht="10.5" customHeight="1" outlineLevel="2">
      <c r="A834" s="286">
        <v>3</v>
      </c>
      <c r="B834" s="287">
        <v>2012</v>
      </c>
      <c r="C834" s="288" t="s">
        <v>363</v>
      </c>
      <c r="D834" s="288" t="s">
        <v>407</v>
      </c>
      <c r="E834" s="314" t="s">
        <v>416</v>
      </c>
      <c r="F834" s="314">
        <v>41196</v>
      </c>
      <c r="G834" s="288" t="s">
        <v>1559</v>
      </c>
      <c r="H834" s="286">
        <v>3</v>
      </c>
      <c r="I834" s="288" t="s">
        <v>217</v>
      </c>
      <c r="J834" s="333"/>
      <c r="K834" s="271"/>
      <c r="L834" s="333"/>
      <c r="M834" s="333"/>
      <c r="P834" s="317"/>
    </row>
    <row r="835" spans="1:16" s="333" customFormat="1" ht="10.5" customHeight="1" outlineLevel="2">
      <c r="A835" s="286">
        <v>3</v>
      </c>
      <c r="B835" s="287">
        <v>2012</v>
      </c>
      <c r="C835" s="288" t="s">
        <v>363</v>
      </c>
      <c r="D835" s="288" t="s">
        <v>407</v>
      </c>
      <c r="E835" s="314" t="s">
        <v>416</v>
      </c>
      <c r="F835" s="314">
        <v>41196</v>
      </c>
      <c r="G835" s="288" t="s">
        <v>1542</v>
      </c>
      <c r="H835" s="286">
        <v>10</v>
      </c>
      <c r="I835" s="288" t="s">
        <v>72</v>
      </c>
      <c r="K835" s="307"/>
      <c r="P835" s="342"/>
    </row>
    <row r="836" spans="1:16" s="333" customFormat="1" ht="10.5" customHeight="1" outlineLevel="2">
      <c r="A836" s="273">
        <v>3</v>
      </c>
      <c r="B836" s="273">
        <v>2013</v>
      </c>
      <c r="C836" s="293" t="s">
        <v>363</v>
      </c>
      <c r="D836" s="275" t="s">
        <v>407</v>
      </c>
      <c r="E836" s="275" t="s">
        <v>325</v>
      </c>
      <c r="F836" s="293">
        <v>41434</v>
      </c>
      <c r="G836" s="275" t="s">
        <v>1917</v>
      </c>
      <c r="H836" s="273">
        <v>10</v>
      </c>
      <c r="I836" s="275" t="s">
        <v>287</v>
      </c>
      <c r="K836" s="271"/>
      <c r="L836" s="322"/>
      <c r="M836" s="322"/>
      <c r="P836" s="342"/>
    </row>
    <row r="837" spans="1:16" s="333" customFormat="1" ht="10.5" customHeight="1" outlineLevel="2">
      <c r="A837" s="498">
        <v>10</v>
      </c>
      <c r="B837" s="273">
        <v>2013</v>
      </c>
      <c r="C837" s="293" t="s">
        <v>363</v>
      </c>
      <c r="D837" s="275" t="s">
        <v>407</v>
      </c>
      <c r="E837" s="275" t="s">
        <v>325</v>
      </c>
      <c r="F837" s="293">
        <v>41434</v>
      </c>
      <c r="G837" s="275" t="s">
        <v>1918</v>
      </c>
      <c r="H837" s="273">
        <v>7</v>
      </c>
      <c r="I837" s="275" t="s">
        <v>273</v>
      </c>
      <c r="J837" s="313"/>
      <c r="K837" s="271"/>
      <c r="L837" s="322"/>
      <c r="M837" s="322"/>
      <c r="P837" s="342"/>
    </row>
    <row r="838" spans="1:16" s="333" customFormat="1" ht="10.5" customHeight="1" outlineLevel="2">
      <c r="A838" s="273">
        <v>6</v>
      </c>
      <c r="B838" s="273">
        <v>2013</v>
      </c>
      <c r="C838" s="293" t="s">
        <v>363</v>
      </c>
      <c r="D838" s="275" t="s">
        <v>407</v>
      </c>
      <c r="E838" s="275" t="s">
        <v>325</v>
      </c>
      <c r="F838" s="293">
        <v>41434</v>
      </c>
      <c r="G838" s="275" t="s">
        <v>1542</v>
      </c>
      <c r="H838" s="273">
        <v>10</v>
      </c>
      <c r="I838" s="275" t="s">
        <v>236</v>
      </c>
      <c r="J838" s="313"/>
      <c r="K838" s="271"/>
      <c r="P838" s="342"/>
    </row>
    <row r="839" spans="1:16" s="333" customFormat="1" ht="10.5" customHeight="1" outlineLevel="2">
      <c r="A839" s="273">
        <v>6</v>
      </c>
      <c r="B839" s="273">
        <v>2013</v>
      </c>
      <c r="C839" s="293" t="s">
        <v>363</v>
      </c>
      <c r="D839" s="275" t="s">
        <v>407</v>
      </c>
      <c r="E839" s="275" t="s">
        <v>325</v>
      </c>
      <c r="F839" s="293">
        <v>41434</v>
      </c>
      <c r="G839" s="275" t="s">
        <v>1919</v>
      </c>
      <c r="H839" s="273">
        <v>3</v>
      </c>
      <c r="I839" s="275" t="s">
        <v>237</v>
      </c>
      <c r="J839" s="313"/>
      <c r="K839" s="313"/>
      <c r="P839" s="342"/>
    </row>
    <row r="840" spans="1:16" s="333" customFormat="1" ht="10.5" customHeight="1" outlineLevel="2">
      <c r="A840" s="273">
        <v>3</v>
      </c>
      <c r="B840" s="273">
        <v>2013</v>
      </c>
      <c r="C840" s="293" t="s">
        <v>363</v>
      </c>
      <c r="D840" s="275" t="s">
        <v>407</v>
      </c>
      <c r="E840" s="275" t="s">
        <v>1758</v>
      </c>
      <c r="F840" s="293">
        <v>41440</v>
      </c>
      <c r="G840" s="275" t="s">
        <v>1917</v>
      </c>
      <c r="H840" s="273">
        <v>15</v>
      </c>
      <c r="I840" s="505" t="s">
        <v>1920</v>
      </c>
      <c r="J840" s="313"/>
      <c r="K840" s="313"/>
      <c r="P840" s="342"/>
    </row>
    <row r="841" spans="1:16" s="333" customFormat="1" ht="10.5" customHeight="1" outlineLevel="2">
      <c r="A841" s="273">
        <v>3</v>
      </c>
      <c r="B841" s="273">
        <v>2013</v>
      </c>
      <c r="C841" s="293" t="s">
        <v>363</v>
      </c>
      <c r="D841" s="275" t="s">
        <v>407</v>
      </c>
      <c r="E841" s="275" t="s">
        <v>1758</v>
      </c>
      <c r="F841" s="293">
        <v>41440</v>
      </c>
      <c r="G841" s="275" t="s">
        <v>1918</v>
      </c>
      <c r="H841" s="273">
        <v>15</v>
      </c>
      <c r="I841" s="505" t="s">
        <v>1921</v>
      </c>
      <c r="J841" s="313"/>
      <c r="K841" s="271"/>
      <c r="L841" s="322"/>
      <c r="M841" s="322"/>
      <c r="P841" s="342"/>
    </row>
    <row r="842" spans="1:16" s="333" customFormat="1" ht="10.5" customHeight="1" outlineLevel="2">
      <c r="A842" s="273">
        <v>2</v>
      </c>
      <c r="B842" s="273">
        <v>2013</v>
      </c>
      <c r="C842" s="293" t="s">
        <v>363</v>
      </c>
      <c r="D842" s="275" t="s">
        <v>407</v>
      </c>
      <c r="E842" s="275" t="s">
        <v>1758</v>
      </c>
      <c r="F842" s="293">
        <v>41440</v>
      </c>
      <c r="G842" s="275" t="s">
        <v>1542</v>
      </c>
      <c r="H842" s="273">
        <v>15</v>
      </c>
      <c r="I842" s="505" t="s">
        <v>1426</v>
      </c>
      <c r="J842" s="313"/>
      <c r="K842" s="271"/>
      <c r="P842" s="342"/>
    </row>
    <row r="843" spans="1:16" s="333" customFormat="1" ht="10.5" customHeight="1" outlineLevel="2">
      <c r="A843" s="273">
        <v>10</v>
      </c>
      <c r="B843" s="274">
        <v>2013</v>
      </c>
      <c r="C843" s="275" t="s">
        <v>363</v>
      </c>
      <c r="D843" s="275" t="s">
        <v>407</v>
      </c>
      <c r="E843" s="293" t="s">
        <v>416</v>
      </c>
      <c r="F843" s="293">
        <v>41560</v>
      </c>
      <c r="G843" s="275" t="s">
        <v>1922</v>
      </c>
      <c r="H843" s="273">
        <v>10</v>
      </c>
      <c r="I843" s="275" t="s">
        <v>478</v>
      </c>
      <c r="J843" s="313"/>
      <c r="K843" s="313"/>
      <c r="P843" s="342"/>
    </row>
    <row r="844" spans="1:16" s="278" customFormat="1" ht="10.5" customHeight="1" outlineLevel="2">
      <c r="A844" s="273">
        <v>10</v>
      </c>
      <c r="B844" s="274">
        <v>2013</v>
      </c>
      <c r="C844" s="275" t="s">
        <v>363</v>
      </c>
      <c r="D844" s="275" t="s">
        <v>407</v>
      </c>
      <c r="E844" s="293" t="s">
        <v>416</v>
      </c>
      <c r="F844" s="293">
        <v>41560</v>
      </c>
      <c r="G844" s="275" t="s">
        <v>1923</v>
      </c>
      <c r="H844" s="273">
        <v>7</v>
      </c>
      <c r="I844" s="275" t="s">
        <v>479</v>
      </c>
      <c r="P844" s="273"/>
    </row>
    <row r="845" spans="1:16" s="278" customFormat="1" ht="10.5" customHeight="1" outlineLevel="2">
      <c r="A845" s="273">
        <v>10</v>
      </c>
      <c r="B845" s="274">
        <v>2013</v>
      </c>
      <c r="C845" s="275" t="s">
        <v>363</v>
      </c>
      <c r="D845" s="275" t="s">
        <v>407</v>
      </c>
      <c r="E845" s="293" t="s">
        <v>416</v>
      </c>
      <c r="F845" s="293">
        <v>41560</v>
      </c>
      <c r="G845" s="275" t="s">
        <v>1924</v>
      </c>
      <c r="H845" s="273">
        <v>3</v>
      </c>
      <c r="I845" s="275" t="s">
        <v>254</v>
      </c>
      <c r="P845" s="273"/>
    </row>
    <row r="846" spans="1:16" s="278" customFormat="1" ht="10.5" customHeight="1" outlineLevel="2">
      <c r="A846" s="273">
        <v>10</v>
      </c>
      <c r="B846" s="274">
        <v>2013</v>
      </c>
      <c r="C846" s="275" t="s">
        <v>363</v>
      </c>
      <c r="D846" s="275" t="s">
        <v>407</v>
      </c>
      <c r="E846" s="293" t="s">
        <v>416</v>
      </c>
      <c r="F846" s="293">
        <v>41560</v>
      </c>
      <c r="G846" s="275" t="s">
        <v>1925</v>
      </c>
      <c r="H846" s="273">
        <v>7</v>
      </c>
      <c r="I846" s="275" t="s">
        <v>232</v>
      </c>
      <c r="P846" s="273"/>
    </row>
    <row r="847" spans="1:16" s="278" customFormat="1" ht="10.5" customHeight="1" outlineLevel="2">
      <c r="A847" s="265">
        <v>6</v>
      </c>
      <c r="B847" s="266">
        <v>2014</v>
      </c>
      <c r="C847" s="267" t="s">
        <v>363</v>
      </c>
      <c r="D847" s="267" t="s">
        <v>407</v>
      </c>
      <c r="E847" s="371" t="s">
        <v>325</v>
      </c>
      <c r="F847" s="371">
        <v>41797</v>
      </c>
      <c r="G847" s="267" t="s">
        <v>2294</v>
      </c>
      <c r="H847" s="496">
        <v>3</v>
      </c>
      <c r="I847" s="497" t="s">
        <v>291</v>
      </c>
      <c r="P847" s="273"/>
    </row>
    <row r="848" spans="1:16" s="278" customFormat="1" ht="10.5" customHeight="1" outlineLevel="2">
      <c r="A848" s="265">
        <v>6</v>
      </c>
      <c r="B848" s="266">
        <v>2014</v>
      </c>
      <c r="C848" s="267" t="s">
        <v>363</v>
      </c>
      <c r="D848" s="267" t="s">
        <v>407</v>
      </c>
      <c r="E848" s="371" t="s">
        <v>325</v>
      </c>
      <c r="F848" s="371">
        <v>41797</v>
      </c>
      <c r="G848" s="267" t="s">
        <v>2295</v>
      </c>
      <c r="H848" s="496">
        <v>10</v>
      </c>
      <c r="I848" s="497" t="s">
        <v>287</v>
      </c>
      <c r="P848" s="273"/>
    </row>
    <row r="849" spans="1:16" s="278" customFormat="1" ht="10.5" customHeight="1" outlineLevel="2">
      <c r="A849" s="265">
        <v>6</v>
      </c>
      <c r="B849" s="266">
        <v>2014</v>
      </c>
      <c r="C849" s="267" t="s">
        <v>363</v>
      </c>
      <c r="D849" s="267" t="s">
        <v>407</v>
      </c>
      <c r="E849" s="371" t="s">
        <v>325</v>
      </c>
      <c r="F849" s="371">
        <v>41797</v>
      </c>
      <c r="G849" s="267" t="s">
        <v>2296</v>
      </c>
      <c r="H849" s="496">
        <v>10</v>
      </c>
      <c r="I849" s="497" t="s">
        <v>288</v>
      </c>
      <c r="P849" s="273"/>
    </row>
    <row r="850" spans="1:16" s="278" customFormat="1" ht="10.5" customHeight="1" outlineLevel="2">
      <c r="A850" s="265">
        <v>6</v>
      </c>
      <c r="B850" s="266">
        <v>2014</v>
      </c>
      <c r="C850" s="267" t="s">
        <v>363</v>
      </c>
      <c r="D850" s="267" t="s">
        <v>407</v>
      </c>
      <c r="E850" s="371" t="s">
        <v>325</v>
      </c>
      <c r="F850" s="371">
        <v>41797</v>
      </c>
      <c r="G850" s="267" t="s">
        <v>2297</v>
      </c>
      <c r="H850" s="496">
        <v>3</v>
      </c>
      <c r="I850" s="497" t="s">
        <v>335</v>
      </c>
      <c r="P850" s="273"/>
    </row>
    <row r="851" spans="1:16" s="278" customFormat="1" ht="10.5" customHeight="1" outlineLevel="2">
      <c r="A851" s="265">
        <v>6</v>
      </c>
      <c r="B851" s="266">
        <v>2014</v>
      </c>
      <c r="C851" s="267" t="s">
        <v>363</v>
      </c>
      <c r="D851" s="267" t="s">
        <v>407</v>
      </c>
      <c r="E851" s="371" t="s">
        <v>325</v>
      </c>
      <c r="F851" s="371">
        <v>41797</v>
      </c>
      <c r="G851" s="267" t="s">
        <v>2298</v>
      </c>
      <c r="H851" s="496">
        <v>7</v>
      </c>
      <c r="I851" s="497" t="s">
        <v>519</v>
      </c>
      <c r="P851" s="273"/>
    </row>
    <row r="852" spans="1:16" s="333" customFormat="1" ht="10.5" customHeight="1" outlineLevel="2">
      <c r="A852" s="265">
        <v>6</v>
      </c>
      <c r="B852" s="266">
        <v>2014</v>
      </c>
      <c r="C852" s="267" t="s">
        <v>363</v>
      </c>
      <c r="D852" s="267" t="s">
        <v>407</v>
      </c>
      <c r="E852" s="371" t="s">
        <v>325</v>
      </c>
      <c r="F852" s="371">
        <v>41797</v>
      </c>
      <c r="G852" s="267" t="s">
        <v>2299</v>
      </c>
      <c r="H852" s="496">
        <v>10</v>
      </c>
      <c r="I852" s="497" t="s">
        <v>289</v>
      </c>
      <c r="J852" s="313"/>
      <c r="K852" s="313"/>
      <c r="P852" s="342"/>
    </row>
    <row r="853" spans="1:16" s="333" customFormat="1" ht="10.5" customHeight="1" outlineLevel="2">
      <c r="A853" s="265">
        <v>6</v>
      </c>
      <c r="B853" s="266">
        <v>2014</v>
      </c>
      <c r="C853" s="267" t="s">
        <v>363</v>
      </c>
      <c r="D853" s="267" t="s">
        <v>407</v>
      </c>
      <c r="E853" s="371" t="s">
        <v>325</v>
      </c>
      <c r="F853" s="371">
        <v>41797</v>
      </c>
      <c r="G853" s="267" t="s">
        <v>2300</v>
      </c>
      <c r="H853" s="496">
        <v>7</v>
      </c>
      <c r="I853" s="497" t="s">
        <v>253</v>
      </c>
      <c r="J853" s="313"/>
      <c r="K853" s="313"/>
      <c r="P853" s="342"/>
    </row>
    <row r="854" spans="1:16" s="333" customFormat="1" ht="10.5" customHeight="1" outlineLevel="2">
      <c r="A854" s="265">
        <v>6</v>
      </c>
      <c r="B854" s="266">
        <v>2014</v>
      </c>
      <c r="C854" s="267" t="s">
        <v>363</v>
      </c>
      <c r="D854" s="267" t="s">
        <v>407</v>
      </c>
      <c r="E854" s="371" t="s">
        <v>2210</v>
      </c>
      <c r="F854" s="371">
        <v>41804</v>
      </c>
      <c r="G854" s="267" t="s">
        <v>2298</v>
      </c>
      <c r="H854" s="496">
        <v>15</v>
      </c>
      <c r="I854" s="497" t="s">
        <v>2301</v>
      </c>
      <c r="J854" s="313"/>
      <c r="K854" s="313"/>
      <c r="P854" s="342"/>
    </row>
    <row r="855" spans="1:16" s="333" customFormat="1" ht="10.5" customHeight="1" outlineLevel="2">
      <c r="A855" s="265">
        <v>6</v>
      </c>
      <c r="B855" s="266">
        <v>2014</v>
      </c>
      <c r="C855" s="267" t="s">
        <v>363</v>
      </c>
      <c r="D855" s="267" t="s">
        <v>407</v>
      </c>
      <c r="E855" s="371" t="s">
        <v>2210</v>
      </c>
      <c r="F855" s="371">
        <v>41804</v>
      </c>
      <c r="G855" s="267" t="s">
        <v>2294</v>
      </c>
      <c r="H855" s="496">
        <v>15</v>
      </c>
      <c r="I855" s="519" t="s">
        <v>2302</v>
      </c>
      <c r="J855" s="313"/>
      <c r="K855" s="271"/>
      <c r="P855" s="342"/>
    </row>
    <row r="856" spans="1:16" s="333" customFormat="1" ht="10.5" customHeight="1" outlineLevel="2">
      <c r="A856" s="265">
        <v>10</v>
      </c>
      <c r="B856" s="265">
        <v>2014</v>
      </c>
      <c r="C856" s="267" t="s">
        <v>363</v>
      </c>
      <c r="D856" s="371" t="s">
        <v>407</v>
      </c>
      <c r="E856" s="267" t="s">
        <v>416</v>
      </c>
      <c r="F856" s="501">
        <v>41924</v>
      </c>
      <c r="G856" s="267" t="s">
        <v>2416</v>
      </c>
      <c r="H856" s="265">
        <v>7</v>
      </c>
      <c r="I856" s="326" t="s">
        <v>453</v>
      </c>
      <c r="J856" s="313"/>
      <c r="K856" s="271"/>
      <c r="P856" s="342"/>
    </row>
    <row r="857" spans="1:16" s="322" customFormat="1" ht="10.5" customHeight="1" outlineLevel="2">
      <c r="A857" s="265">
        <v>10</v>
      </c>
      <c r="B857" s="265">
        <v>2014</v>
      </c>
      <c r="C857" s="267" t="s">
        <v>363</v>
      </c>
      <c r="D857" s="371" t="s">
        <v>407</v>
      </c>
      <c r="E857" s="267" t="s">
        <v>416</v>
      </c>
      <c r="F857" s="501">
        <v>41924</v>
      </c>
      <c r="G857" s="267" t="s">
        <v>2417</v>
      </c>
      <c r="H857" s="265">
        <v>3</v>
      </c>
      <c r="I857" s="326" t="s">
        <v>431</v>
      </c>
      <c r="J857" s="271"/>
      <c r="K857" s="271"/>
      <c r="L857" s="313"/>
      <c r="M857" s="313"/>
      <c r="P857" s="281"/>
    </row>
    <row r="858" spans="1:16" s="322" customFormat="1" ht="10.5" customHeight="1" outlineLevel="2">
      <c r="A858" s="265">
        <v>10</v>
      </c>
      <c r="B858" s="265">
        <v>2014</v>
      </c>
      <c r="C858" s="267" t="s">
        <v>363</v>
      </c>
      <c r="D858" s="371" t="s">
        <v>407</v>
      </c>
      <c r="E858" s="267" t="s">
        <v>416</v>
      </c>
      <c r="F858" s="501">
        <v>41924</v>
      </c>
      <c r="G858" s="267" t="s">
        <v>2418</v>
      </c>
      <c r="H858" s="265">
        <v>10</v>
      </c>
      <c r="I858" s="326" t="s">
        <v>904</v>
      </c>
      <c r="J858" s="271"/>
      <c r="K858" s="307"/>
      <c r="L858" s="313"/>
      <c r="M858" s="313"/>
      <c r="P858" s="281"/>
    </row>
    <row r="859" spans="1:16" s="322" customFormat="1" ht="10.5" customHeight="1" outlineLevel="2">
      <c r="A859" s="265">
        <v>10</v>
      </c>
      <c r="B859" s="265">
        <v>2014</v>
      </c>
      <c r="C859" s="267" t="s">
        <v>363</v>
      </c>
      <c r="D859" s="371" t="s">
        <v>407</v>
      </c>
      <c r="E859" s="267" t="s">
        <v>416</v>
      </c>
      <c r="F859" s="501">
        <v>41924</v>
      </c>
      <c r="G859" s="267" t="s">
        <v>2419</v>
      </c>
      <c r="H859" s="265">
        <v>7</v>
      </c>
      <c r="I859" s="326" t="s">
        <v>1476</v>
      </c>
      <c r="J859" s="271"/>
      <c r="K859" s="313"/>
      <c r="L859" s="313"/>
      <c r="M859" s="313"/>
      <c r="P859" s="281"/>
    </row>
    <row r="860" spans="1:16" s="333" customFormat="1" ht="10.5" customHeight="1" outlineLevel="2">
      <c r="A860" s="265">
        <v>10</v>
      </c>
      <c r="B860" s="265">
        <v>2014</v>
      </c>
      <c r="C860" s="267" t="s">
        <v>363</v>
      </c>
      <c r="D860" s="371" t="s">
        <v>407</v>
      </c>
      <c r="E860" s="267" t="s">
        <v>416</v>
      </c>
      <c r="F860" s="501">
        <v>41924</v>
      </c>
      <c r="G860" s="267" t="s">
        <v>2420</v>
      </c>
      <c r="H860" s="265">
        <v>10</v>
      </c>
      <c r="I860" s="326" t="s">
        <v>446</v>
      </c>
      <c r="J860" s="271"/>
      <c r="K860" s="313"/>
      <c r="P860" s="342"/>
    </row>
    <row r="861" spans="1:16" s="333" customFormat="1" ht="10.5" customHeight="1" outlineLevel="2">
      <c r="A861" s="265">
        <v>10</v>
      </c>
      <c r="B861" s="265">
        <v>2014</v>
      </c>
      <c r="C861" s="267" t="s">
        <v>363</v>
      </c>
      <c r="D861" s="371" t="s">
        <v>407</v>
      </c>
      <c r="E861" s="267" t="s">
        <v>416</v>
      </c>
      <c r="F861" s="501">
        <v>41924</v>
      </c>
      <c r="G861" s="267" t="s">
        <v>2421</v>
      </c>
      <c r="H861" s="265">
        <v>7</v>
      </c>
      <c r="I861" s="326" t="s">
        <v>456</v>
      </c>
      <c r="J861" s="271"/>
      <c r="K861" s="322"/>
      <c r="P861" s="342"/>
    </row>
    <row r="862" spans="1:16" s="333" customFormat="1" ht="10.5" customHeight="1" outlineLevel="2">
      <c r="A862" s="265">
        <v>10</v>
      </c>
      <c r="B862" s="265">
        <v>2014</v>
      </c>
      <c r="C862" s="267" t="s">
        <v>363</v>
      </c>
      <c r="D862" s="371" t="s">
        <v>407</v>
      </c>
      <c r="E862" s="267" t="s">
        <v>416</v>
      </c>
      <c r="F862" s="501">
        <v>41924</v>
      </c>
      <c r="G862" s="267" t="s">
        <v>2422</v>
      </c>
      <c r="H862" s="265">
        <v>10</v>
      </c>
      <c r="I862" s="326" t="s">
        <v>478</v>
      </c>
      <c r="J862" s="271"/>
      <c r="K862" s="322"/>
      <c r="P862" s="342"/>
    </row>
    <row r="863" spans="1:16" s="333" customFormat="1" ht="10.5" customHeight="1" outlineLevel="2">
      <c r="A863" s="265">
        <v>10</v>
      </c>
      <c r="B863" s="265">
        <v>2014</v>
      </c>
      <c r="C863" s="267" t="s">
        <v>363</v>
      </c>
      <c r="D863" s="371" t="s">
        <v>407</v>
      </c>
      <c r="E863" s="267" t="s">
        <v>416</v>
      </c>
      <c r="F863" s="501">
        <v>41924</v>
      </c>
      <c r="G863" s="267" t="s">
        <v>2423</v>
      </c>
      <c r="H863" s="265">
        <v>7</v>
      </c>
      <c r="I863" s="326" t="s">
        <v>479</v>
      </c>
      <c r="J863" s="271"/>
      <c r="P863" s="342"/>
    </row>
    <row r="864" spans="1:16" s="333" customFormat="1" ht="10.5" customHeight="1" outlineLevel="2">
      <c r="A864" s="265">
        <v>10</v>
      </c>
      <c r="B864" s="265">
        <v>2014</v>
      </c>
      <c r="C864" s="267" t="s">
        <v>363</v>
      </c>
      <c r="D864" s="371" t="s">
        <v>407</v>
      </c>
      <c r="E864" s="267" t="s">
        <v>416</v>
      </c>
      <c r="F864" s="501">
        <v>41924</v>
      </c>
      <c r="G864" s="267" t="s">
        <v>2424</v>
      </c>
      <c r="H864" s="265">
        <v>7</v>
      </c>
      <c r="I864" s="326" t="s">
        <v>78</v>
      </c>
      <c r="J864" s="271"/>
      <c r="K864" s="313"/>
      <c r="P864" s="342"/>
    </row>
    <row r="865" spans="1:16" s="333" customFormat="1" ht="10.5" customHeight="1" outlineLevel="2">
      <c r="A865" s="265">
        <v>10</v>
      </c>
      <c r="B865" s="265">
        <v>2014</v>
      </c>
      <c r="C865" s="267" t="s">
        <v>363</v>
      </c>
      <c r="D865" s="371" t="s">
        <v>407</v>
      </c>
      <c r="E865" s="267" t="s">
        <v>416</v>
      </c>
      <c r="F865" s="501">
        <v>41924</v>
      </c>
      <c r="G865" s="267" t="s">
        <v>2425</v>
      </c>
      <c r="H865" s="265">
        <v>3</v>
      </c>
      <c r="I865" s="326" t="s">
        <v>945</v>
      </c>
      <c r="J865" s="271"/>
      <c r="K865" s="271"/>
      <c r="P865" s="342"/>
    </row>
    <row r="866" spans="1:16" s="313" customFormat="1" ht="10.5" customHeight="1" outlineLevel="2">
      <c r="A866" s="265">
        <v>10</v>
      </c>
      <c r="B866" s="265">
        <v>2014</v>
      </c>
      <c r="C866" s="267" t="s">
        <v>363</v>
      </c>
      <c r="D866" s="371" t="s">
        <v>407</v>
      </c>
      <c r="E866" s="267" t="s">
        <v>416</v>
      </c>
      <c r="F866" s="501">
        <v>41924</v>
      </c>
      <c r="G866" s="267" t="s">
        <v>2426</v>
      </c>
      <c r="H866" s="265">
        <v>10</v>
      </c>
      <c r="I866" s="326" t="s">
        <v>72</v>
      </c>
      <c r="J866" s="271"/>
      <c r="K866" s="323"/>
      <c r="L866" s="333"/>
      <c r="M866" s="333"/>
      <c r="P866" s="317"/>
    </row>
    <row r="867" spans="1:16" s="313" customFormat="1" ht="10.5" customHeight="1" outlineLevel="1">
      <c r="A867" s="265"/>
      <c r="B867" s="265"/>
      <c r="C867" s="267"/>
      <c r="D867" s="371" t="s">
        <v>412</v>
      </c>
      <c r="E867" s="267"/>
      <c r="F867" s="501"/>
      <c r="G867" s="267"/>
      <c r="H867" s="265">
        <f>SUBTOTAL(9,H815:H866)</f>
        <v>440</v>
      </c>
      <c r="I867" s="326"/>
      <c r="J867" s="271"/>
      <c r="K867" s="323"/>
      <c r="L867" s="333"/>
      <c r="M867" s="333"/>
      <c r="P867" s="317"/>
    </row>
    <row r="868" spans="1:16" s="313" customFormat="1" ht="10.5" customHeight="1" outlineLevel="2">
      <c r="A868" s="273">
        <v>2</v>
      </c>
      <c r="B868" s="274">
        <v>2013</v>
      </c>
      <c r="C868" s="275" t="s">
        <v>428</v>
      </c>
      <c r="D868" s="275" t="s">
        <v>1926</v>
      </c>
      <c r="E868" s="293" t="s">
        <v>416</v>
      </c>
      <c r="F868" s="293">
        <v>41560</v>
      </c>
      <c r="G868" s="275" t="s">
        <v>1927</v>
      </c>
      <c r="H868" s="273">
        <v>7</v>
      </c>
      <c r="I868" s="275" t="s">
        <v>871</v>
      </c>
      <c r="J868" s="333"/>
      <c r="K868" s="316"/>
      <c r="L868" s="333"/>
      <c r="M868" s="333"/>
      <c r="P868" s="317"/>
    </row>
    <row r="869" spans="1:16" s="333" customFormat="1" ht="10.5" customHeight="1" outlineLevel="2">
      <c r="A869" s="265">
        <v>10</v>
      </c>
      <c r="B869" s="265">
        <v>2014</v>
      </c>
      <c r="C869" s="326" t="s">
        <v>428</v>
      </c>
      <c r="D869" s="371" t="s">
        <v>1926</v>
      </c>
      <c r="E869" s="267" t="s">
        <v>416</v>
      </c>
      <c r="F869" s="501">
        <v>41924</v>
      </c>
      <c r="G869" s="267" t="s">
        <v>2427</v>
      </c>
      <c r="H869" s="265">
        <v>7</v>
      </c>
      <c r="I869" s="326" t="s">
        <v>448</v>
      </c>
      <c r="K869" s="325"/>
      <c r="L869" s="307"/>
      <c r="M869" s="307"/>
      <c r="P869" s="342"/>
    </row>
    <row r="870" spans="1:16" s="333" customFormat="1" ht="10.5" customHeight="1" outlineLevel="1">
      <c r="A870" s="265"/>
      <c r="B870" s="265"/>
      <c r="C870" s="326"/>
      <c r="D870" s="371" t="s">
        <v>1928</v>
      </c>
      <c r="E870" s="267"/>
      <c r="F870" s="501"/>
      <c r="G870" s="267"/>
      <c r="H870" s="265">
        <f>SUBTOTAL(9,H868:H869)</f>
        <v>14</v>
      </c>
      <c r="I870" s="326"/>
      <c r="K870" s="325"/>
      <c r="L870" s="307"/>
      <c r="M870" s="307"/>
      <c r="P870" s="342"/>
    </row>
    <row r="871" spans="1:16" s="612" customFormat="1" ht="10.5" customHeight="1" outlineLevel="2">
      <c r="A871" s="588">
        <v>10</v>
      </c>
      <c r="B871" s="588">
        <v>2012</v>
      </c>
      <c r="C871" s="615" t="s">
        <v>363</v>
      </c>
      <c r="D871" s="615" t="s">
        <v>352</v>
      </c>
      <c r="E871" s="615" t="s">
        <v>386</v>
      </c>
      <c r="F871" s="616">
        <v>40958</v>
      </c>
      <c r="G871" s="622" t="s">
        <v>856</v>
      </c>
      <c r="H871" s="588">
        <v>5</v>
      </c>
      <c r="I871" s="615" t="s">
        <v>364</v>
      </c>
      <c r="J871" s="593" t="s">
        <v>2483</v>
      </c>
      <c r="K871" s="617"/>
      <c r="P871" s="613"/>
    </row>
    <row r="872" spans="1:16" s="612" customFormat="1" ht="10.5" customHeight="1" outlineLevel="2">
      <c r="A872" s="588">
        <v>10</v>
      </c>
      <c r="B872" s="588">
        <v>2012</v>
      </c>
      <c r="C872" s="615" t="s">
        <v>363</v>
      </c>
      <c r="D872" s="615" t="s">
        <v>352</v>
      </c>
      <c r="E872" s="615" t="s">
        <v>386</v>
      </c>
      <c r="F872" s="616">
        <v>40958</v>
      </c>
      <c r="G872" s="622" t="s">
        <v>765</v>
      </c>
      <c r="H872" s="588">
        <v>5</v>
      </c>
      <c r="I872" s="615" t="s">
        <v>396</v>
      </c>
      <c r="K872" s="617"/>
      <c r="P872" s="613"/>
    </row>
    <row r="873" spans="1:16" s="612" customFormat="1" ht="10.5" customHeight="1" outlineLevel="2">
      <c r="A873" s="588">
        <v>3</v>
      </c>
      <c r="B873" s="614">
        <v>2012</v>
      </c>
      <c r="C873" s="615" t="s">
        <v>363</v>
      </c>
      <c r="D873" s="615" t="s">
        <v>352</v>
      </c>
      <c r="E873" s="616" t="s">
        <v>422</v>
      </c>
      <c r="F873" s="616">
        <v>40972</v>
      </c>
      <c r="G873" s="615" t="s">
        <v>1057</v>
      </c>
      <c r="H873" s="588">
        <v>7</v>
      </c>
      <c r="I873" s="615" t="s">
        <v>183</v>
      </c>
      <c r="K873" s="623"/>
      <c r="P873" s="613"/>
    </row>
    <row r="874" spans="1:16" s="612" customFormat="1" ht="10.5" customHeight="1" outlineLevel="2">
      <c r="A874" s="588">
        <v>3</v>
      </c>
      <c r="B874" s="614">
        <v>2012</v>
      </c>
      <c r="C874" s="615" t="s">
        <v>363</v>
      </c>
      <c r="D874" s="615" t="s">
        <v>352</v>
      </c>
      <c r="E874" s="616" t="s">
        <v>422</v>
      </c>
      <c r="F874" s="616">
        <v>40972</v>
      </c>
      <c r="G874" s="615" t="s">
        <v>765</v>
      </c>
      <c r="H874" s="588">
        <v>3</v>
      </c>
      <c r="I874" s="615" t="s">
        <v>1058</v>
      </c>
      <c r="K874" s="623"/>
      <c r="P874" s="613"/>
    </row>
    <row r="875" spans="1:16" s="612" customFormat="1" ht="10.5" customHeight="1" outlineLevel="2">
      <c r="A875" s="588">
        <v>3</v>
      </c>
      <c r="B875" s="614">
        <v>2012</v>
      </c>
      <c r="C875" s="615" t="s">
        <v>363</v>
      </c>
      <c r="D875" s="615" t="s">
        <v>352</v>
      </c>
      <c r="E875" s="616" t="s">
        <v>422</v>
      </c>
      <c r="F875" s="616">
        <v>40972</v>
      </c>
      <c r="G875" s="615" t="s">
        <v>1016</v>
      </c>
      <c r="H875" s="588">
        <v>7</v>
      </c>
      <c r="I875" s="615" t="s">
        <v>88</v>
      </c>
      <c r="K875" s="617"/>
      <c r="P875" s="613"/>
    </row>
    <row r="876" spans="1:16" s="612" customFormat="1" ht="10.5" customHeight="1" outlineLevel="2">
      <c r="A876" s="588">
        <v>6</v>
      </c>
      <c r="B876" s="614">
        <v>2012</v>
      </c>
      <c r="C876" s="615" t="s">
        <v>363</v>
      </c>
      <c r="D876" s="615" t="s">
        <v>352</v>
      </c>
      <c r="E876" s="616" t="s">
        <v>315</v>
      </c>
      <c r="F876" s="616">
        <v>40978</v>
      </c>
      <c r="G876" s="615" t="s">
        <v>765</v>
      </c>
      <c r="H876" s="588">
        <v>5</v>
      </c>
      <c r="I876" s="615" t="s">
        <v>396</v>
      </c>
      <c r="K876" s="617"/>
      <c r="P876" s="613"/>
    </row>
    <row r="877" spans="1:16" s="612" customFormat="1" ht="10.5" customHeight="1" outlineLevel="2">
      <c r="A877" s="596">
        <v>6</v>
      </c>
      <c r="B877" s="596">
        <v>2013</v>
      </c>
      <c r="C877" s="598" t="s">
        <v>363</v>
      </c>
      <c r="D877" s="599" t="s">
        <v>352</v>
      </c>
      <c r="E877" s="598" t="s">
        <v>422</v>
      </c>
      <c r="F877" s="599">
        <v>41336</v>
      </c>
      <c r="G877" s="598" t="s">
        <v>1700</v>
      </c>
      <c r="H877" s="596">
        <v>3</v>
      </c>
      <c r="I877" s="598" t="s">
        <v>487</v>
      </c>
      <c r="K877" s="617"/>
      <c r="P877" s="613"/>
    </row>
    <row r="878" spans="1:16" s="612" customFormat="1" ht="10.5" customHeight="1" outlineLevel="2">
      <c r="A878" s="596">
        <v>6</v>
      </c>
      <c r="B878" s="596">
        <v>2013</v>
      </c>
      <c r="C878" s="598" t="s">
        <v>363</v>
      </c>
      <c r="D878" s="599" t="s">
        <v>352</v>
      </c>
      <c r="E878" s="598" t="s">
        <v>422</v>
      </c>
      <c r="F878" s="599">
        <v>41336</v>
      </c>
      <c r="G878" s="598" t="s">
        <v>1701</v>
      </c>
      <c r="H878" s="596">
        <v>10</v>
      </c>
      <c r="I878" s="598" t="s">
        <v>166</v>
      </c>
      <c r="K878" s="617"/>
      <c r="P878" s="613"/>
    </row>
    <row r="879" spans="1:16" s="612" customFormat="1" ht="10.5" customHeight="1" outlineLevel="1">
      <c r="A879" s="596"/>
      <c r="B879" s="596"/>
      <c r="C879" s="598"/>
      <c r="D879" s="599" t="s">
        <v>353</v>
      </c>
      <c r="E879" s="598"/>
      <c r="F879" s="599"/>
      <c r="G879" s="598"/>
      <c r="H879" s="596">
        <f>SUBTOTAL(9,H871:H878)</f>
        <v>45</v>
      </c>
      <c r="I879" s="598"/>
      <c r="K879" s="617"/>
      <c r="P879" s="613"/>
    </row>
    <row r="880" spans="1:16" s="333" customFormat="1" ht="10.5" customHeight="1" outlineLevel="2">
      <c r="A880" s="273">
        <v>6</v>
      </c>
      <c r="B880" s="273">
        <v>2013</v>
      </c>
      <c r="C880" s="275" t="s">
        <v>362</v>
      </c>
      <c r="D880" s="293" t="s">
        <v>1702</v>
      </c>
      <c r="E880" s="275" t="s">
        <v>422</v>
      </c>
      <c r="F880" s="293">
        <v>41336</v>
      </c>
      <c r="G880" s="275" t="s">
        <v>1703</v>
      </c>
      <c r="H880" s="273">
        <v>3</v>
      </c>
      <c r="I880" s="275" t="s">
        <v>494</v>
      </c>
      <c r="K880" s="313"/>
      <c r="P880" s="342"/>
    </row>
    <row r="881" spans="1:16" s="333" customFormat="1" ht="10.5" customHeight="1" outlineLevel="1">
      <c r="A881" s="273"/>
      <c r="B881" s="273"/>
      <c r="C881" s="275"/>
      <c r="D881" s="293" t="s">
        <v>1704</v>
      </c>
      <c r="E881" s="275"/>
      <c r="F881" s="293"/>
      <c r="G881" s="275"/>
      <c r="H881" s="273">
        <f>SUBTOTAL(9,H880:H880)</f>
        <v>3</v>
      </c>
      <c r="I881" s="275"/>
      <c r="K881" s="313"/>
      <c r="P881" s="342"/>
    </row>
    <row r="882" spans="1:16" s="307" customFormat="1" ht="10.5" customHeight="1" outlineLevel="2">
      <c r="A882" s="286">
        <v>10</v>
      </c>
      <c r="B882" s="287">
        <v>2012</v>
      </c>
      <c r="C882" s="288" t="s">
        <v>362</v>
      </c>
      <c r="D882" s="288" t="s">
        <v>159</v>
      </c>
      <c r="E882" s="314" t="s">
        <v>422</v>
      </c>
      <c r="F882" s="314">
        <v>40972</v>
      </c>
      <c r="G882" s="288" t="s">
        <v>1059</v>
      </c>
      <c r="H882" s="286">
        <v>7</v>
      </c>
      <c r="I882" s="288" t="s">
        <v>1060</v>
      </c>
      <c r="J882" s="278"/>
      <c r="K882" s="313"/>
      <c r="L882" s="333"/>
      <c r="M882" s="333"/>
      <c r="P882" s="286"/>
    </row>
    <row r="883" spans="1:16" s="278" customFormat="1" ht="10.5" customHeight="1" outlineLevel="2">
      <c r="A883" s="498">
        <v>3</v>
      </c>
      <c r="B883" s="273">
        <v>2013</v>
      </c>
      <c r="C883" s="275" t="s">
        <v>362</v>
      </c>
      <c r="D883" s="293" t="s">
        <v>159</v>
      </c>
      <c r="E883" s="275" t="s">
        <v>422</v>
      </c>
      <c r="F883" s="293">
        <v>41336</v>
      </c>
      <c r="G883" s="275" t="s">
        <v>1059</v>
      </c>
      <c r="H883" s="273">
        <v>7</v>
      </c>
      <c r="I883" s="275" t="s">
        <v>1060</v>
      </c>
      <c r="P883" s="273"/>
    </row>
    <row r="884" spans="1:16" s="333" customFormat="1" ht="10.5" customHeight="1" outlineLevel="2">
      <c r="A884" s="273">
        <v>6</v>
      </c>
      <c r="B884" s="273">
        <v>2013</v>
      </c>
      <c r="C884" s="293" t="s">
        <v>362</v>
      </c>
      <c r="D884" s="275" t="s">
        <v>159</v>
      </c>
      <c r="E884" s="275" t="s">
        <v>325</v>
      </c>
      <c r="F884" s="293">
        <v>41434</v>
      </c>
      <c r="G884" s="275" t="s">
        <v>1929</v>
      </c>
      <c r="H884" s="273">
        <v>3</v>
      </c>
      <c r="I884" s="275" t="s">
        <v>525</v>
      </c>
      <c r="K884" s="271"/>
      <c r="L884" s="307"/>
      <c r="M884" s="307"/>
      <c r="P884" s="342"/>
    </row>
    <row r="885" spans="1:16" s="333" customFormat="1" ht="10.5" customHeight="1" outlineLevel="2">
      <c r="A885" s="265">
        <v>2</v>
      </c>
      <c r="B885" s="265">
        <v>2014</v>
      </c>
      <c r="C885" s="371" t="s">
        <v>362</v>
      </c>
      <c r="D885" s="267" t="s">
        <v>159</v>
      </c>
      <c r="E885" s="267" t="s">
        <v>378</v>
      </c>
      <c r="F885" s="371">
        <v>41685</v>
      </c>
      <c r="G885" s="267" t="s">
        <v>2085</v>
      </c>
      <c r="H885" s="265">
        <v>5</v>
      </c>
      <c r="I885" s="267" t="s">
        <v>387</v>
      </c>
      <c r="K885" s="313"/>
      <c r="P885" s="342"/>
    </row>
    <row r="886" spans="1:16" s="333" customFormat="1" ht="10.5" customHeight="1" outlineLevel="2">
      <c r="A886" s="265">
        <v>10</v>
      </c>
      <c r="B886" s="265">
        <v>2014</v>
      </c>
      <c r="C886" s="326" t="s">
        <v>362</v>
      </c>
      <c r="D886" s="371" t="s">
        <v>159</v>
      </c>
      <c r="E886" s="267" t="s">
        <v>416</v>
      </c>
      <c r="F886" s="501">
        <v>41924</v>
      </c>
      <c r="G886" s="267" t="s">
        <v>2428</v>
      </c>
      <c r="H886" s="265">
        <v>3</v>
      </c>
      <c r="I886" s="326" t="s">
        <v>2429</v>
      </c>
      <c r="J886" s="278"/>
      <c r="K886" s="313"/>
      <c r="P886" s="342"/>
    </row>
    <row r="887" spans="1:16" s="333" customFormat="1" ht="10.5" customHeight="1" outlineLevel="1">
      <c r="A887" s="265"/>
      <c r="B887" s="265"/>
      <c r="C887" s="326"/>
      <c r="D887" s="371" t="s">
        <v>160</v>
      </c>
      <c r="E887" s="267"/>
      <c r="F887" s="501"/>
      <c r="G887" s="267"/>
      <c r="H887" s="265">
        <f>SUBTOTAL(9,H882:H886)</f>
        <v>25</v>
      </c>
      <c r="I887" s="326"/>
      <c r="J887" s="278"/>
      <c r="K887" s="313"/>
      <c r="P887" s="342"/>
    </row>
    <row r="888" spans="1:16" s="333" customFormat="1" ht="10.5" customHeight="1" outlineLevel="2">
      <c r="A888" s="286">
        <v>6</v>
      </c>
      <c r="B888" s="317">
        <v>2012</v>
      </c>
      <c r="C888" s="319" t="s">
        <v>362</v>
      </c>
      <c r="D888" s="330" t="s">
        <v>414</v>
      </c>
      <c r="E888" s="319" t="s">
        <v>315</v>
      </c>
      <c r="F888" s="330">
        <v>40978</v>
      </c>
      <c r="G888" s="319" t="s">
        <v>857</v>
      </c>
      <c r="H888" s="317">
        <v>5</v>
      </c>
      <c r="I888" s="319" t="s">
        <v>387</v>
      </c>
      <c r="K888" s="313"/>
      <c r="P888" s="342"/>
    </row>
    <row r="889" spans="1:16" s="333" customFormat="1" ht="10.5" customHeight="1" outlineLevel="2">
      <c r="A889" s="286">
        <v>6</v>
      </c>
      <c r="B889" s="499">
        <v>2012</v>
      </c>
      <c r="C889" s="442" t="s">
        <v>362</v>
      </c>
      <c r="D889" s="442" t="s">
        <v>414</v>
      </c>
      <c r="E889" s="442" t="s">
        <v>325</v>
      </c>
      <c r="F889" s="503">
        <v>41049</v>
      </c>
      <c r="G889" s="504" t="s">
        <v>1360</v>
      </c>
      <c r="H889" s="499">
        <v>3</v>
      </c>
      <c r="I889" s="442" t="s">
        <v>297</v>
      </c>
      <c r="K889" s="313"/>
      <c r="P889" s="342"/>
    </row>
    <row r="890" spans="1:16" s="333" customFormat="1" ht="10.5" customHeight="1" outlineLevel="2">
      <c r="A890" s="286">
        <v>6</v>
      </c>
      <c r="B890" s="499">
        <v>2012</v>
      </c>
      <c r="C890" s="442" t="s">
        <v>362</v>
      </c>
      <c r="D890" s="442" t="s">
        <v>414</v>
      </c>
      <c r="E890" s="442" t="s">
        <v>1602</v>
      </c>
      <c r="F890" s="503">
        <v>41223</v>
      </c>
      <c r="G890" s="504" t="s">
        <v>1608</v>
      </c>
      <c r="H890" s="499">
        <v>5</v>
      </c>
      <c r="I890" s="442" t="s">
        <v>462</v>
      </c>
      <c r="K890" s="271"/>
      <c r="P890" s="342"/>
    </row>
    <row r="891" spans="1:16" s="333" customFormat="1" ht="10.5" customHeight="1" outlineLevel="2">
      <c r="A891" s="273">
        <v>3</v>
      </c>
      <c r="B891" s="273">
        <v>2013</v>
      </c>
      <c r="C891" s="275" t="s">
        <v>362</v>
      </c>
      <c r="D891" s="293" t="s">
        <v>414</v>
      </c>
      <c r="E891" s="275" t="s">
        <v>422</v>
      </c>
      <c r="F891" s="293">
        <v>41336</v>
      </c>
      <c r="G891" s="275" t="s">
        <v>1705</v>
      </c>
      <c r="H891" s="273">
        <v>3</v>
      </c>
      <c r="I891" s="275" t="s">
        <v>86</v>
      </c>
      <c r="K891" s="271"/>
      <c r="P891" s="342"/>
    </row>
    <row r="892" spans="1:16" s="307" customFormat="1" ht="10.5" customHeight="1" outlineLevel="2">
      <c r="A892" s="273">
        <v>3</v>
      </c>
      <c r="B892" s="274">
        <v>2013</v>
      </c>
      <c r="C892" s="275" t="s">
        <v>362</v>
      </c>
      <c r="D892" s="275" t="s">
        <v>414</v>
      </c>
      <c r="E892" s="293" t="s">
        <v>470</v>
      </c>
      <c r="F892" s="293">
        <v>41546</v>
      </c>
      <c r="G892" s="275" t="s">
        <v>2024</v>
      </c>
      <c r="H892" s="273">
        <v>5</v>
      </c>
      <c r="I892" s="275" t="s">
        <v>462</v>
      </c>
      <c r="J892" s="313"/>
      <c r="K892" s="271"/>
      <c r="L892" s="333"/>
      <c r="M892" s="333"/>
      <c r="P892" s="286"/>
    </row>
    <row r="893" spans="1:16" s="307" customFormat="1" ht="10.5" customHeight="1" outlineLevel="2">
      <c r="A893" s="273">
        <v>3</v>
      </c>
      <c r="B893" s="274">
        <v>2013</v>
      </c>
      <c r="C893" s="275" t="s">
        <v>362</v>
      </c>
      <c r="D893" s="275" t="s">
        <v>414</v>
      </c>
      <c r="E893" s="293" t="s">
        <v>416</v>
      </c>
      <c r="F893" s="293">
        <v>41560</v>
      </c>
      <c r="G893" s="275" t="s">
        <v>1930</v>
      </c>
      <c r="H893" s="273">
        <v>10</v>
      </c>
      <c r="I893" s="275" t="s">
        <v>99</v>
      </c>
      <c r="J893" s="313"/>
      <c r="K893" s="271"/>
      <c r="L893" s="333"/>
      <c r="M893" s="333"/>
      <c r="P893" s="286"/>
    </row>
    <row r="894" spans="1:16" s="307" customFormat="1" ht="10.5" customHeight="1" outlineLevel="2">
      <c r="A894" s="265">
        <v>3</v>
      </c>
      <c r="B894" s="265">
        <v>2014</v>
      </c>
      <c r="C894" s="267" t="s">
        <v>362</v>
      </c>
      <c r="D894" s="371" t="s">
        <v>414</v>
      </c>
      <c r="E894" s="267" t="s">
        <v>315</v>
      </c>
      <c r="F894" s="371">
        <v>41706</v>
      </c>
      <c r="G894" s="267" t="s">
        <v>2146</v>
      </c>
      <c r="H894" s="265">
        <v>10</v>
      </c>
      <c r="I894" s="267" t="s">
        <v>379</v>
      </c>
      <c r="J894" s="313"/>
      <c r="K894" s="271"/>
      <c r="L894" s="333"/>
      <c r="M894" s="333"/>
      <c r="P894" s="286"/>
    </row>
    <row r="895" spans="1:16" s="307" customFormat="1" ht="10.5" customHeight="1" outlineLevel="1">
      <c r="A895" s="265"/>
      <c r="B895" s="265"/>
      <c r="C895" s="267"/>
      <c r="D895" s="371" t="s">
        <v>415</v>
      </c>
      <c r="E895" s="267"/>
      <c r="F895" s="371"/>
      <c r="G895" s="267"/>
      <c r="H895" s="265">
        <f>SUBTOTAL(9,H888:H894)</f>
        <v>41</v>
      </c>
      <c r="I895" s="267"/>
      <c r="J895" s="313"/>
      <c r="K895" s="271"/>
      <c r="L895" s="333"/>
      <c r="M895" s="333"/>
      <c r="P895" s="286"/>
    </row>
    <row r="896" spans="1:16" s="333" customFormat="1" ht="10.5" customHeight="1" outlineLevel="2">
      <c r="A896" s="273">
        <v>6</v>
      </c>
      <c r="B896" s="273">
        <v>2013</v>
      </c>
      <c r="C896" s="275" t="s">
        <v>391</v>
      </c>
      <c r="D896" s="293" t="s">
        <v>1735</v>
      </c>
      <c r="E896" s="275" t="s">
        <v>373</v>
      </c>
      <c r="F896" s="293">
        <v>41350</v>
      </c>
      <c r="G896" s="275" t="s">
        <v>1736</v>
      </c>
      <c r="H896" s="273">
        <v>5</v>
      </c>
      <c r="I896" s="275" t="s">
        <v>392</v>
      </c>
      <c r="J896" s="313"/>
      <c r="K896" s="271"/>
      <c r="P896" s="342"/>
    </row>
    <row r="897" spans="1:16" s="326" customFormat="1" ht="10.5" customHeight="1" outlineLevel="2">
      <c r="A897" s="265">
        <v>10</v>
      </c>
      <c r="B897" s="265">
        <v>2014</v>
      </c>
      <c r="C897" s="267" t="s">
        <v>391</v>
      </c>
      <c r="D897" s="371" t="s">
        <v>1735</v>
      </c>
      <c r="E897" s="267" t="s">
        <v>395</v>
      </c>
      <c r="F897" s="371">
        <v>41938</v>
      </c>
      <c r="G897" s="267" t="s">
        <v>2458</v>
      </c>
      <c r="H897" s="265">
        <v>5</v>
      </c>
      <c r="I897" s="267" t="s">
        <v>461</v>
      </c>
      <c r="P897" s="265"/>
    </row>
    <row r="898" spans="1:16" s="326" customFormat="1" ht="10.5" customHeight="1" outlineLevel="1">
      <c r="A898" s="265"/>
      <c r="B898" s="265"/>
      <c r="C898" s="267"/>
      <c r="D898" s="371" t="s">
        <v>1737</v>
      </c>
      <c r="E898" s="267"/>
      <c r="F898" s="371"/>
      <c r="G898" s="267"/>
      <c r="H898" s="265">
        <f>SUBTOTAL(9,H896:H897)</f>
        <v>10</v>
      </c>
      <c r="I898" s="267"/>
      <c r="P898" s="265"/>
    </row>
    <row r="899" spans="1:16" s="333" customFormat="1" ht="10.5" customHeight="1" outlineLevel="2">
      <c r="A899" s="286">
        <v>6</v>
      </c>
      <c r="B899" s="318">
        <v>2012</v>
      </c>
      <c r="C899" s="319" t="s">
        <v>363</v>
      </c>
      <c r="D899" s="319" t="s">
        <v>228</v>
      </c>
      <c r="E899" s="330" t="s">
        <v>422</v>
      </c>
      <c r="F899" s="330">
        <v>40972</v>
      </c>
      <c r="G899" s="319" t="s">
        <v>835</v>
      </c>
      <c r="H899" s="317">
        <v>10</v>
      </c>
      <c r="I899" s="319" t="s">
        <v>500</v>
      </c>
      <c r="J899" s="278"/>
      <c r="K899" s="271"/>
      <c r="L899" s="313"/>
      <c r="M899" s="313"/>
      <c r="P899" s="342"/>
    </row>
    <row r="900" spans="1:16" s="333" customFormat="1" ht="10.5" customHeight="1" outlineLevel="2">
      <c r="A900" s="286">
        <v>6</v>
      </c>
      <c r="B900" s="318">
        <v>2012</v>
      </c>
      <c r="C900" s="319" t="s">
        <v>363</v>
      </c>
      <c r="D900" s="319" t="s">
        <v>228</v>
      </c>
      <c r="E900" s="330" t="s">
        <v>422</v>
      </c>
      <c r="F900" s="330">
        <v>40972</v>
      </c>
      <c r="G900" s="319" t="s">
        <v>1061</v>
      </c>
      <c r="H900" s="317">
        <v>7</v>
      </c>
      <c r="I900" s="319" t="s">
        <v>246</v>
      </c>
      <c r="K900" s="313"/>
      <c r="L900" s="313"/>
      <c r="M900" s="313"/>
      <c r="P900" s="342"/>
    </row>
    <row r="901" spans="1:16" s="333" customFormat="1" ht="10.5" customHeight="1" outlineLevel="2">
      <c r="A901" s="286">
        <v>6</v>
      </c>
      <c r="B901" s="318">
        <v>2012</v>
      </c>
      <c r="C901" s="319" t="s">
        <v>363</v>
      </c>
      <c r="D901" s="319" t="s">
        <v>228</v>
      </c>
      <c r="E901" s="330" t="s">
        <v>422</v>
      </c>
      <c r="F901" s="330">
        <v>40972</v>
      </c>
      <c r="G901" s="319" t="s">
        <v>837</v>
      </c>
      <c r="H901" s="317">
        <v>7</v>
      </c>
      <c r="I901" s="319" t="s">
        <v>413</v>
      </c>
      <c r="K901" s="313"/>
      <c r="L901" s="313"/>
      <c r="M901" s="313"/>
      <c r="P901" s="342"/>
    </row>
    <row r="902" spans="1:16" s="333" customFormat="1" ht="10.5" customHeight="1" outlineLevel="2">
      <c r="A902" s="286">
        <v>10</v>
      </c>
      <c r="B902" s="318">
        <v>2012</v>
      </c>
      <c r="C902" s="319" t="s">
        <v>363</v>
      </c>
      <c r="D902" s="319" t="s">
        <v>228</v>
      </c>
      <c r="E902" s="330" t="s">
        <v>422</v>
      </c>
      <c r="F902" s="330">
        <v>40972</v>
      </c>
      <c r="G902" s="319" t="s">
        <v>840</v>
      </c>
      <c r="H902" s="317">
        <v>10</v>
      </c>
      <c r="I902" s="319" t="s">
        <v>256</v>
      </c>
      <c r="K902" s="313"/>
      <c r="L902" s="313"/>
      <c r="M902" s="313"/>
      <c r="P902" s="342"/>
    </row>
    <row r="903" spans="1:16" s="333" customFormat="1" ht="10.5" customHeight="1" outlineLevel="2">
      <c r="A903" s="286">
        <v>10</v>
      </c>
      <c r="B903" s="318">
        <v>2012</v>
      </c>
      <c r="C903" s="319" t="s">
        <v>363</v>
      </c>
      <c r="D903" s="319" t="s">
        <v>228</v>
      </c>
      <c r="E903" s="330" t="s">
        <v>422</v>
      </c>
      <c r="F903" s="330">
        <v>40972</v>
      </c>
      <c r="G903" s="319" t="s">
        <v>1062</v>
      </c>
      <c r="H903" s="317">
        <v>3</v>
      </c>
      <c r="I903" s="319" t="s">
        <v>424</v>
      </c>
      <c r="K903" s="313"/>
      <c r="L903" s="313"/>
      <c r="M903" s="313"/>
      <c r="P903" s="342"/>
    </row>
    <row r="904" spans="1:16" s="333" customFormat="1" ht="10.5" customHeight="1" outlineLevel="2">
      <c r="A904" s="286">
        <v>10</v>
      </c>
      <c r="B904" s="499">
        <v>2012</v>
      </c>
      <c r="C904" s="442" t="s">
        <v>363</v>
      </c>
      <c r="D904" s="442" t="s">
        <v>228</v>
      </c>
      <c r="E904" s="442" t="s">
        <v>325</v>
      </c>
      <c r="F904" s="503">
        <v>41049</v>
      </c>
      <c r="G904" s="504" t="s">
        <v>1361</v>
      </c>
      <c r="H904" s="499">
        <v>3</v>
      </c>
      <c r="I904" s="442" t="s">
        <v>274</v>
      </c>
      <c r="K904" s="313"/>
      <c r="L904" s="313"/>
      <c r="M904" s="313"/>
      <c r="P904" s="342"/>
    </row>
    <row r="905" spans="1:16" s="333" customFormat="1" ht="10.5" customHeight="1" outlineLevel="2">
      <c r="A905" s="286">
        <v>10</v>
      </c>
      <c r="B905" s="499">
        <v>2012</v>
      </c>
      <c r="C905" s="442" t="s">
        <v>363</v>
      </c>
      <c r="D905" s="442" t="s">
        <v>228</v>
      </c>
      <c r="E905" s="442" t="s">
        <v>325</v>
      </c>
      <c r="F905" s="503">
        <v>41049</v>
      </c>
      <c r="G905" s="504" t="s">
        <v>1362</v>
      </c>
      <c r="H905" s="499">
        <v>7</v>
      </c>
      <c r="I905" s="442" t="s">
        <v>272</v>
      </c>
      <c r="K905" s="313"/>
      <c r="L905" s="313"/>
      <c r="M905" s="313"/>
      <c r="P905" s="342"/>
    </row>
    <row r="906" spans="1:16" s="333" customFormat="1" ht="10.5" customHeight="1" outlineLevel="2">
      <c r="A906" s="286">
        <v>10</v>
      </c>
      <c r="B906" s="499">
        <v>2012</v>
      </c>
      <c r="C906" s="442" t="s">
        <v>363</v>
      </c>
      <c r="D906" s="442" t="s">
        <v>228</v>
      </c>
      <c r="E906" s="442" t="s">
        <v>325</v>
      </c>
      <c r="F906" s="503">
        <v>41049</v>
      </c>
      <c r="G906" s="504" t="s">
        <v>936</v>
      </c>
      <c r="H906" s="499">
        <v>10</v>
      </c>
      <c r="I906" s="442" t="s">
        <v>276</v>
      </c>
      <c r="K906" s="313"/>
      <c r="L906" s="313"/>
      <c r="M906" s="313"/>
      <c r="P906" s="342"/>
    </row>
    <row r="907" spans="1:16" s="333" customFormat="1" ht="10.5" customHeight="1" outlineLevel="2">
      <c r="A907" s="286">
        <v>3</v>
      </c>
      <c r="B907" s="499">
        <v>2012</v>
      </c>
      <c r="C907" s="442" t="s">
        <v>363</v>
      </c>
      <c r="D907" s="442" t="s">
        <v>228</v>
      </c>
      <c r="E907" s="442" t="s">
        <v>325</v>
      </c>
      <c r="F907" s="503">
        <v>41049</v>
      </c>
      <c r="G907" s="504" t="s">
        <v>1363</v>
      </c>
      <c r="H907" s="499">
        <v>3</v>
      </c>
      <c r="I907" s="442" t="s">
        <v>1364</v>
      </c>
      <c r="K907" s="313"/>
      <c r="L907" s="313"/>
      <c r="M907" s="313"/>
      <c r="P907" s="342"/>
    </row>
    <row r="908" spans="1:16" s="313" customFormat="1" ht="10.5" customHeight="1" outlineLevel="2">
      <c r="A908" s="286">
        <v>3</v>
      </c>
      <c r="B908" s="499">
        <v>2012</v>
      </c>
      <c r="C908" s="442" t="s">
        <v>363</v>
      </c>
      <c r="D908" s="442" t="s">
        <v>228</v>
      </c>
      <c r="E908" s="442" t="s">
        <v>1375</v>
      </c>
      <c r="F908" s="503">
        <v>41055</v>
      </c>
      <c r="G908" s="504" t="s">
        <v>936</v>
      </c>
      <c r="H908" s="499">
        <v>15</v>
      </c>
      <c r="I908" s="442" t="s">
        <v>1430</v>
      </c>
      <c r="J908" s="333"/>
      <c r="K908" s="271"/>
      <c r="P908" s="317"/>
    </row>
    <row r="909" spans="1:16" s="313" customFormat="1" ht="10.5" customHeight="1" outlineLevel="2">
      <c r="A909" s="523">
        <v>3</v>
      </c>
      <c r="B909" s="499">
        <v>2012</v>
      </c>
      <c r="C909" s="442" t="s">
        <v>363</v>
      </c>
      <c r="D909" s="442" t="s">
        <v>228</v>
      </c>
      <c r="E909" s="442" t="s">
        <v>1375</v>
      </c>
      <c r="F909" s="503">
        <v>41055</v>
      </c>
      <c r="G909" s="504" t="s">
        <v>1363</v>
      </c>
      <c r="H909" s="499">
        <v>5</v>
      </c>
      <c r="I909" s="442" t="s">
        <v>1431</v>
      </c>
      <c r="J909" s="333"/>
      <c r="K909" s="271"/>
      <c r="P909" s="317"/>
    </row>
    <row r="910" spans="1:16" s="313" customFormat="1" ht="10.5" customHeight="1" outlineLevel="2">
      <c r="A910" s="523">
        <v>3</v>
      </c>
      <c r="B910" s="287">
        <v>2012</v>
      </c>
      <c r="C910" s="288" t="s">
        <v>363</v>
      </c>
      <c r="D910" s="288" t="s">
        <v>228</v>
      </c>
      <c r="E910" s="314" t="s">
        <v>416</v>
      </c>
      <c r="F910" s="314">
        <v>41196</v>
      </c>
      <c r="G910" s="288" t="s">
        <v>1560</v>
      </c>
      <c r="H910" s="286">
        <v>7</v>
      </c>
      <c r="I910" s="288" t="s">
        <v>522</v>
      </c>
      <c r="J910" s="333"/>
      <c r="K910" s="271"/>
      <c r="P910" s="317"/>
    </row>
    <row r="911" spans="1:16" s="313" customFormat="1" ht="10.5" customHeight="1" outlineLevel="2">
      <c r="A911" s="523">
        <v>3</v>
      </c>
      <c r="B911" s="287">
        <v>2012</v>
      </c>
      <c r="C911" s="288" t="s">
        <v>363</v>
      </c>
      <c r="D911" s="288" t="s">
        <v>228</v>
      </c>
      <c r="E911" s="314" t="s">
        <v>416</v>
      </c>
      <c r="F911" s="314">
        <v>41196</v>
      </c>
      <c r="G911" s="288" t="s">
        <v>1561</v>
      </c>
      <c r="H911" s="286">
        <v>3</v>
      </c>
      <c r="I911" s="288" t="s">
        <v>71</v>
      </c>
      <c r="J911" s="333"/>
      <c r="K911" s="271"/>
      <c r="L911" s="271"/>
      <c r="M911" s="271"/>
      <c r="P911" s="317"/>
    </row>
    <row r="912" spans="1:16" s="313" customFormat="1" ht="10.5" customHeight="1" outlineLevel="2">
      <c r="A912" s="286">
        <v>6</v>
      </c>
      <c r="B912" s="287">
        <v>2012</v>
      </c>
      <c r="C912" s="288" t="s">
        <v>363</v>
      </c>
      <c r="D912" s="288" t="s">
        <v>228</v>
      </c>
      <c r="E912" s="314" t="s">
        <v>416</v>
      </c>
      <c r="F912" s="314">
        <v>41196</v>
      </c>
      <c r="G912" s="288" t="s">
        <v>1562</v>
      </c>
      <c r="H912" s="286">
        <v>7</v>
      </c>
      <c r="I912" s="288" t="s">
        <v>377</v>
      </c>
      <c r="J912" s="333"/>
      <c r="K912" s="333"/>
      <c r="L912" s="271"/>
      <c r="M912" s="271"/>
      <c r="P912" s="317"/>
    </row>
    <row r="913" spans="1:16" s="313" customFormat="1" ht="10.5" customHeight="1" outlineLevel="2">
      <c r="A913" s="273">
        <v>10</v>
      </c>
      <c r="B913" s="273">
        <v>2013</v>
      </c>
      <c r="C913" s="275" t="s">
        <v>363</v>
      </c>
      <c r="D913" s="293" t="s">
        <v>228</v>
      </c>
      <c r="E913" s="275" t="s">
        <v>390</v>
      </c>
      <c r="F913" s="293">
        <v>41307</v>
      </c>
      <c r="G913" s="275" t="s">
        <v>1706</v>
      </c>
      <c r="H913" s="273">
        <v>5</v>
      </c>
      <c r="I913" s="275" t="s">
        <v>364</v>
      </c>
      <c r="J913" s="333"/>
      <c r="K913" s="333"/>
      <c r="L913" s="271"/>
      <c r="M913" s="271"/>
      <c r="P913" s="317"/>
    </row>
    <row r="914" spans="1:16" s="313" customFormat="1" ht="10.5" customHeight="1" outlineLevel="2">
      <c r="A914" s="273">
        <v>10</v>
      </c>
      <c r="B914" s="273">
        <v>2013</v>
      </c>
      <c r="C914" s="275" t="s">
        <v>363</v>
      </c>
      <c r="D914" s="293" t="s">
        <v>228</v>
      </c>
      <c r="E914" s="275" t="s">
        <v>422</v>
      </c>
      <c r="F914" s="293">
        <v>41336</v>
      </c>
      <c r="G914" s="275" t="s">
        <v>1362</v>
      </c>
      <c r="H914" s="273">
        <v>10</v>
      </c>
      <c r="I914" s="275" t="s">
        <v>504</v>
      </c>
      <c r="J914" s="333"/>
      <c r="K914" s="333"/>
      <c r="L914" s="333"/>
      <c r="M914" s="333"/>
      <c r="P914" s="317"/>
    </row>
    <row r="915" spans="1:20" s="365" customFormat="1" ht="10.5" customHeight="1" outlineLevel="2">
      <c r="A915" s="273">
        <v>10</v>
      </c>
      <c r="B915" s="273">
        <v>2013</v>
      </c>
      <c r="C915" s="275" t="s">
        <v>363</v>
      </c>
      <c r="D915" s="293" t="s">
        <v>228</v>
      </c>
      <c r="E915" s="275" t="s">
        <v>422</v>
      </c>
      <c r="F915" s="293">
        <v>41336</v>
      </c>
      <c r="G915" s="275" t="s">
        <v>840</v>
      </c>
      <c r="H915" s="273">
        <v>10</v>
      </c>
      <c r="I915" s="275" t="s">
        <v>256</v>
      </c>
      <c r="J915" s="333"/>
      <c r="K915" s="333"/>
      <c r="L915" s="364"/>
      <c r="M915" s="364"/>
      <c r="N915" s="313"/>
      <c r="O915" s="313"/>
      <c r="P915" s="317"/>
      <c r="Q915" s="313"/>
      <c r="R915" s="313"/>
      <c r="S915" s="313"/>
      <c r="T915" s="313"/>
    </row>
    <row r="916" spans="1:20" s="365" customFormat="1" ht="10.5" customHeight="1" outlineLevel="2">
      <c r="A916" s="273">
        <v>10</v>
      </c>
      <c r="B916" s="273">
        <v>2013</v>
      </c>
      <c r="C916" s="275" t="s">
        <v>363</v>
      </c>
      <c r="D916" s="293" t="s">
        <v>228</v>
      </c>
      <c r="E916" s="275" t="s">
        <v>422</v>
      </c>
      <c r="F916" s="293">
        <v>41336</v>
      </c>
      <c r="G916" s="275" t="s">
        <v>1707</v>
      </c>
      <c r="H916" s="273">
        <v>3</v>
      </c>
      <c r="I916" s="275" t="s">
        <v>238</v>
      </c>
      <c r="J916" s="333"/>
      <c r="K916" s="333"/>
      <c r="L916" s="307"/>
      <c r="M916" s="307"/>
      <c r="N916" s="313"/>
      <c r="O916" s="313"/>
      <c r="P916" s="317"/>
      <c r="Q916" s="313"/>
      <c r="R916" s="313"/>
      <c r="S916" s="313"/>
      <c r="T916" s="313"/>
    </row>
    <row r="917" spans="1:20" s="524" customFormat="1" ht="10.5" customHeight="1" outlineLevel="2">
      <c r="A917" s="273">
        <v>10</v>
      </c>
      <c r="B917" s="273">
        <v>2013</v>
      </c>
      <c r="C917" s="275" t="s">
        <v>363</v>
      </c>
      <c r="D917" s="293" t="s">
        <v>228</v>
      </c>
      <c r="E917" s="275" t="s">
        <v>422</v>
      </c>
      <c r="F917" s="293">
        <v>41336</v>
      </c>
      <c r="G917" s="275" t="s">
        <v>1708</v>
      </c>
      <c r="H917" s="273">
        <v>7</v>
      </c>
      <c r="I917" s="275" t="s">
        <v>1027</v>
      </c>
      <c r="J917" s="326"/>
      <c r="K917" s="326"/>
      <c r="L917" s="326"/>
      <c r="M917" s="326"/>
      <c r="N917" s="326"/>
      <c r="O917" s="326"/>
      <c r="P917" s="265"/>
      <c r="Q917" s="326"/>
      <c r="R917" s="326"/>
      <c r="S917" s="326"/>
      <c r="T917" s="326"/>
    </row>
    <row r="918" spans="1:20" s="524" customFormat="1" ht="10.5" customHeight="1" outlineLevel="2">
      <c r="A918" s="273">
        <v>10</v>
      </c>
      <c r="B918" s="273">
        <v>2013</v>
      </c>
      <c r="C918" s="275" t="s">
        <v>363</v>
      </c>
      <c r="D918" s="293" t="s">
        <v>228</v>
      </c>
      <c r="E918" s="275" t="s">
        <v>422</v>
      </c>
      <c r="F918" s="293">
        <v>41336</v>
      </c>
      <c r="G918" s="275" t="s">
        <v>1719</v>
      </c>
      <c r="H918" s="273">
        <v>7</v>
      </c>
      <c r="I918" s="275" t="s">
        <v>88</v>
      </c>
      <c r="J918" s="326"/>
      <c r="K918" s="326"/>
      <c r="L918" s="326"/>
      <c r="M918" s="326"/>
      <c r="N918" s="326"/>
      <c r="O918" s="326"/>
      <c r="P918" s="265"/>
      <c r="Q918" s="326"/>
      <c r="R918" s="326"/>
      <c r="S918" s="326"/>
      <c r="T918" s="326"/>
    </row>
    <row r="919" spans="1:16" s="333" customFormat="1" ht="10.5" customHeight="1" outlineLevel="2">
      <c r="A919" s="273">
        <v>10</v>
      </c>
      <c r="B919" s="273">
        <v>2013</v>
      </c>
      <c r="C919" s="293" t="s">
        <v>363</v>
      </c>
      <c r="D919" s="275" t="s">
        <v>228</v>
      </c>
      <c r="E919" s="275" t="s">
        <v>325</v>
      </c>
      <c r="F919" s="293">
        <v>41434</v>
      </c>
      <c r="G919" s="275" t="s">
        <v>1931</v>
      </c>
      <c r="H919" s="273">
        <v>7</v>
      </c>
      <c r="I919" s="275" t="s">
        <v>290</v>
      </c>
      <c r="P919" s="342"/>
    </row>
    <row r="920" spans="1:16" s="333" customFormat="1" ht="10.5" customHeight="1" outlineLevel="2">
      <c r="A920" s="273">
        <v>10</v>
      </c>
      <c r="B920" s="273">
        <v>2013</v>
      </c>
      <c r="C920" s="293" t="s">
        <v>363</v>
      </c>
      <c r="D920" s="275" t="s">
        <v>228</v>
      </c>
      <c r="E920" s="275" t="s">
        <v>325</v>
      </c>
      <c r="F920" s="293">
        <v>41434</v>
      </c>
      <c r="G920" s="275" t="s">
        <v>1562</v>
      </c>
      <c r="H920" s="273">
        <v>10</v>
      </c>
      <c r="I920" s="275" t="s">
        <v>276</v>
      </c>
      <c r="P920" s="342"/>
    </row>
    <row r="921" spans="1:16" s="322" customFormat="1" ht="10.5" customHeight="1" outlineLevel="2">
      <c r="A921" s="273">
        <v>10</v>
      </c>
      <c r="B921" s="273">
        <v>2013</v>
      </c>
      <c r="C921" s="293" t="s">
        <v>363</v>
      </c>
      <c r="D921" s="275" t="s">
        <v>228</v>
      </c>
      <c r="E921" s="275" t="s">
        <v>1758</v>
      </c>
      <c r="F921" s="293">
        <v>41440</v>
      </c>
      <c r="G921" s="275" t="s">
        <v>1931</v>
      </c>
      <c r="H921" s="273">
        <v>10</v>
      </c>
      <c r="I921" s="275" t="s">
        <v>1932</v>
      </c>
      <c r="J921" s="333"/>
      <c r="K921" s="333"/>
      <c r="L921" s="333"/>
      <c r="M921" s="333"/>
      <c r="P921" s="281"/>
    </row>
    <row r="922" spans="1:16" s="333" customFormat="1" ht="10.5" customHeight="1" outlineLevel="2">
      <c r="A922" s="273">
        <v>10</v>
      </c>
      <c r="B922" s="274">
        <v>2013</v>
      </c>
      <c r="C922" s="275" t="s">
        <v>363</v>
      </c>
      <c r="D922" s="275" t="s">
        <v>228</v>
      </c>
      <c r="E922" s="293" t="s">
        <v>416</v>
      </c>
      <c r="F922" s="293">
        <v>41560</v>
      </c>
      <c r="G922" s="275" t="s">
        <v>1933</v>
      </c>
      <c r="H922" s="273">
        <v>10</v>
      </c>
      <c r="I922" s="275" t="s">
        <v>452</v>
      </c>
      <c r="P922" s="342"/>
    </row>
    <row r="923" spans="1:16" s="333" customFormat="1" ht="10.5" customHeight="1" outlineLevel="2">
      <c r="A923" s="273">
        <v>10</v>
      </c>
      <c r="B923" s="274">
        <v>2013</v>
      </c>
      <c r="C923" s="275" t="s">
        <v>363</v>
      </c>
      <c r="D923" s="275" t="s">
        <v>228</v>
      </c>
      <c r="E923" s="293" t="s">
        <v>416</v>
      </c>
      <c r="F923" s="293">
        <v>41560</v>
      </c>
      <c r="G923" s="275" t="s">
        <v>1934</v>
      </c>
      <c r="H923" s="273">
        <v>3</v>
      </c>
      <c r="I923" s="275" t="s">
        <v>97</v>
      </c>
      <c r="J923" s="322"/>
      <c r="K923" s="313"/>
      <c r="P923" s="342"/>
    </row>
    <row r="924" spans="1:16" s="333" customFormat="1" ht="10.5" customHeight="1" outlineLevel="2">
      <c r="A924" s="273">
        <v>10</v>
      </c>
      <c r="B924" s="274">
        <v>2013</v>
      </c>
      <c r="C924" s="275" t="s">
        <v>363</v>
      </c>
      <c r="D924" s="275" t="s">
        <v>228</v>
      </c>
      <c r="E924" s="293" t="s">
        <v>416</v>
      </c>
      <c r="F924" s="293">
        <v>41560</v>
      </c>
      <c r="G924" s="275" t="s">
        <v>1935</v>
      </c>
      <c r="H924" s="273">
        <v>7</v>
      </c>
      <c r="I924" s="275" t="s">
        <v>676</v>
      </c>
      <c r="K924" s="313"/>
      <c r="P924" s="342"/>
    </row>
    <row r="925" spans="1:16" s="333" customFormat="1" ht="10.5" customHeight="1" outlineLevel="2">
      <c r="A925" s="273">
        <v>10</v>
      </c>
      <c r="B925" s="274">
        <v>2013</v>
      </c>
      <c r="C925" s="275" t="s">
        <v>363</v>
      </c>
      <c r="D925" s="275" t="s">
        <v>228</v>
      </c>
      <c r="E925" s="293" t="s">
        <v>416</v>
      </c>
      <c r="F925" s="293">
        <v>41560</v>
      </c>
      <c r="G925" s="275" t="s">
        <v>1936</v>
      </c>
      <c r="H925" s="273">
        <v>10</v>
      </c>
      <c r="I925" s="275" t="s">
        <v>143</v>
      </c>
      <c r="J925" s="313"/>
      <c r="K925" s="313"/>
      <c r="L925" s="322"/>
      <c r="M925" s="322"/>
      <c r="P925" s="342"/>
    </row>
    <row r="926" spans="1:16" s="333" customFormat="1" ht="10.5" customHeight="1" outlineLevel="2">
      <c r="A926" s="265">
        <v>3</v>
      </c>
      <c r="B926" s="266">
        <v>2014</v>
      </c>
      <c r="C926" s="267" t="s">
        <v>363</v>
      </c>
      <c r="D926" s="268" t="s">
        <v>228</v>
      </c>
      <c r="E926" s="371" t="s">
        <v>422</v>
      </c>
      <c r="F926" s="371">
        <v>41700</v>
      </c>
      <c r="G926" s="267" t="s">
        <v>837</v>
      </c>
      <c r="H926" s="265">
        <v>10</v>
      </c>
      <c r="I926" s="326" t="s">
        <v>426</v>
      </c>
      <c r="J926" s="313"/>
      <c r="K926" s="271"/>
      <c r="L926" s="322"/>
      <c r="M926" s="322"/>
      <c r="P926" s="342"/>
    </row>
    <row r="927" spans="1:16" s="326" customFormat="1" ht="10.5" customHeight="1" outlineLevel="2">
      <c r="A927" s="265">
        <v>3</v>
      </c>
      <c r="B927" s="266">
        <v>2014</v>
      </c>
      <c r="C927" s="267" t="s">
        <v>363</v>
      </c>
      <c r="D927" s="268" t="s">
        <v>228</v>
      </c>
      <c r="E927" s="371" t="s">
        <v>422</v>
      </c>
      <c r="F927" s="371">
        <v>41700</v>
      </c>
      <c r="G927" s="267" t="s">
        <v>2129</v>
      </c>
      <c r="H927" s="265">
        <v>7</v>
      </c>
      <c r="I927" s="326" t="s">
        <v>413</v>
      </c>
      <c r="P927" s="265"/>
    </row>
    <row r="928" spans="1:16" s="333" customFormat="1" ht="10.5" customHeight="1" outlineLevel="2">
      <c r="A928" s="265">
        <v>3</v>
      </c>
      <c r="B928" s="266">
        <v>2014</v>
      </c>
      <c r="C928" s="267" t="s">
        <v>363</v>
      </c>
      <c r="D928" s="268" t="s">
        <v>228</v>
      </c>
      <c r="E928" s="371" t="s">
        <v>422</v>
      </c>
      <c r="F928" s="371">
        <v>41700</v>
      </c>
      <c r="G928" s="267" t="s">
        <v>1931</v>
      </c>
      <c r="H928" s="265">
        <v>3</v>
      </c>
      <c r="I928" s="326" t="s">
        <v>381</v>
      </c>
      <c r="J928" s="313"/>
      <c r="P928" s="342"/>
    </row>
    <row r="929" spans="1:16" s="333" customFormat="1" ht="10.5" customHeight="1" outlineLevel="2">
      <c r="A929" s="265">
        <v>3</v>
      </c>
      <c r="B929" s="266">
        <v>2014</v>
      </c>
      <c r="C929" s="267" t="s">
        <v>363</v>
      </c>
      <c r="D929" s="268" t="s">
        <v>228</v>
      </c>
      <c r="E929" s="371" t="s">
        <v>422</v>
      </c>
      <c r="F929" s="371">
        <v>41700</v>
      </c>
      <c r="G929" s="267" t="s">
        <v>1562</v>
      </c>
      <c r="H929" s="265">
        <v>10</v>
      </c>
      <c r="I929" s="326" t="s">
        <v>172</v>
      </c>
      <c r="J929" s="313"/>
      <c r="K929" s="271"/>
      <c r="L929" s="322"/>
      <c r="M929" s="322"/>
      <c r="P929" s="342"/>
    </row>
    <row r="930" spans="1:16" s="333" customFormat="1" ht="10.5" customHeight="1" outlineLevel="2">
      <c r="A930" s="265">
        <v>3</v>
      </c>
      <c r="B930" s="266">
        <v>2014</v>
      </c>
      <c r="C930" s="267" t="s">
        <v>363</v>
      </c>
      <c r="D930" s="268" t="s">
        <v>228</v>
      </c>
      <c r="E930" s="371" t="s">
        <v>422</v>
      </c>
      <c r="F930" s="371">
        <v>41700</v>
      </c>
      <c r="G930" s="267" t="s">
        <v>2130</v>
      </c>
      <c r="H930" s="265">
        <v>10</v>
      </c>
      <c r="I930" s="326" t="s">
        <v>256</v>
      </c>
      <c r="J930" s="313"/>
      <c r="K930" s="271"/>
      <c r="P930" s="342"/>
    </row>
    <row r="931" spans="1:16" s="322" customFormat="1" ht="10.5" customHeight="1" outlineLevel="2">
      <c r="A931" s="265">
        <v>3</v>
      </c>
      <c r="B931" s="266">
        <v>2014</v>
      </c>
      <c r="C931" s="267" t="s">
        <v>363</v>
      </c>
      <c r="D931" s="268" t="s">
        <v>228</v>
      </c>
      <c r="E931" s="371" t="s">
        <v>422</v>
      </c>
      <c r="F931" s="371">
        <v>41700</v>
      </c>
      <c r="G931" s="267" t="s">
        <v>2131</v>
      </c>
      <c r="H931" s="265">
        <v>7</v>
      </c>
      <c r="I931" s="326" t="s">
        <v>88</v>
      </c>
      <c r="J931" s="313"/>
      <c r="K931" s="271"/>
      <c r="L931" s="333"/>
      <c r="M931" s="333"/>
      <c r="P931" s="281"/>
    </row>
    <row r="932" spans="1:16" s="322" customFormat="1" ht="10.5" customHeight="1" outlineLevel="2">
      <c r="A932" s="265">
        <v>5</v>
      </c>
      <c r="B932" s="266">
        <v>2014</v>
      </c>
      <c r="C932" s="267" t="s">
        <v>363</v>
      </c>
      <c r="D932" s="267" t="s">
        <v>228</v>
      </c>
      <c r="E932" s="371" t="s">
        <v>390</v>
      </c>
      <c r="F932" s="371">
        <v>41790</v>
      </c>
      <c r="G932" s="267" t="s">
        <v>2336</v>
      </c>
      <c r="H932" s="496">
        <v>10</v>
      </c>
      <c r="I932" s="500" t="s">
        <v>379</v>
      </c>
      <c r="J932" s="313"/>
      <c r="K932" s="271"/>
      <c r="L932" s="333"/>
      <c r="M932" s="333"/>
      <c r="P932" s="281"/>
    </row>
    <row r="933" spans="1:16" s="322" customFormat="1" ht="10.5" customHeight="1" outlineLevel="2">
      <c r="A933" s="265">
        <v>6</v>
      </c>
      <c r="B933" s="266">
        <v>2014</v>
      </c>
      <c r="C933" s="267" t="s">
        <v>363</v>
      </c>
      <c r="D933" s="267" t="s">
        <v>228</v>
      </c>
      <c r="E933" s="371" t="s">
        <v>325</v>
      </c>
      <c r="F933" s="371">
        <v>41797</v>
      </c>
      <c r="G933" s="267" t="s">
        <v>1933</v>
      </c>
      <c r="H933" s="496">
        <v>3</v>
      </c>
      <c r="I933" s="497" t="s">
        <v>243</v>
      </c>
      <c r="J933" s="313"/>
      <c r="K933" s="313"/>
      <c r="L933" s="333"/>
      <c r="M933" s="333"/>
      <c r="P933" s="281"/>
    </row>
    <row r="934" spans="1:16" s="333" customFormat="1" ht="10.5" customHeight="1" outlineLevel="2">
      <c r="A934" s="265">
        <v>6</v>
      </c>
      <c r="B934" s="266">
        <v>2014</v>
      </c>
      <c r="C934" s="267" t="s">
        <v>363</v>
      </c>
      <c r="D934" s="267" t="s">
        <v>228</v>
      </c>
      <c r="E934" s="371" t="s">
        <v>325</v>
      </c>
      <c r="F934" s="371">
        <v>41797</v>
      </c>
      <c r="G934" s="267" t="s">
        <v>2303</v>
      </c>
      <c r="H934" s="496">
        <v>10</v>
      </c>
      <c r="I934" s="497" t="s">
        <v>286</v>
      </c>
      <c r="J934" s="313"/>
      <c r="P934" s="342"/>
    </row>
    <row r="935" spans="1:16" s="333" customFormat="1" ht="10.5" customHeight="1" outlineLevel="2">
      <c r="A935" s="265">
        <v>6</v>
      </c>
      <c r="B935" s="266">
        <v>2014</v>
      </c>
      <c r="C935" s="267" t="s">
        <v>363</v>
      </c>
      <c r="D935" s="267" t="s">
        <v>228</v>
      </c>
      <c r="E935" s="371" t="s">
        <v>325</v>
      </c>
      <c r="F935" s="371">
        <v>41797</v>
      </c>
      <c r="G935" s="267" t="s">
        <v>2304</v>
      </c>
      <c r="H935" s="496">
        <v>10</v>
      </c>
      <c r="I935" s="497" t="s">
        <v>1295</v>
      </c>
      <c r="J935" s="313"/>
      <c r="K935" s="313"/>
      <c r="P935" s="342"/>
    </row>
    <row r="936" spans="1:16" s="333" customFormat="1" ht="10.5" customHeight="1" outlineLevel="2">
      <c r="A936" s="265">
        <v>6</v>
      </c>
      <c r="B936" s="266">
        <v>2014</v>
      </c>
      <c r="C936" s="267" t="s">
        <v>363</v>
      </c>
      <c r="D936" s="267" t="s">
        <v>228</v>
      </c>
      <c r="E936" s="371" t="s">
        <v>325</v>
      </c>
      <c r="F936" s="371">
        <v>41797</v>
      </c>
      <c r="G936" s="267" t="s">
        <v>2305</v>
      </c>
      <c r="H936" s="496">
        <v>7</v>
      </c>
      <c r="I936" s="497" t="s">
        <v>333</v>
      </c>
      <c r="J936" s="313"/>
      <c r="P936" s="342"/>
    </row>
    <row r="937" spans="1:16" s="278" customFormat="1" ht="10.5" customHeight="1" outlineLevel="2">
      <c r="A937" s="265">
        <v>6</v>
      </c>
      <c r="B937" s="266">
        <v>2014</v>
      </c>
      <c r="C937" s="267" t="s">
        <v>363</v>
      </c>
      <c r="D937" s="267" t="s">
        <v>228</v>
      </c>
      <c r="E937" s="371" t="s">
        <v>325</v>
      </c>
      <c r="F937" s="371">
        <v>41797</v>
      </c>
      <c r="G937" s="267" t="s">
        <v>2306</v>
      </c>
      <c r="H937" s="496">
        <v>3</v>
      </c>
      <c r="I937" s="497" t="s">
        <v>1324</v>
      </c>
      <c r="P937" s="273"/>
    </row>
    <row r="938" spans="1:16" s="278" customFormat="1" ht="10.5" customHeight="1" outlineLevel="2">
      <c r="A938" s="265">
        <v>6</v>
      </c>
      <c r="B938" s="266">
        <v>2014</v>
      </c>
      <c r="C938" s="267" t="s">
        <v>363</v>
      </c>
      <c r="D938" s="267" t="s">
        <v>228</v>
      </c>
      <c r="E938" s="371" t="s">
        <v>325</v>
      </c>
      <c r="F938" s="371">
        <v>41797</v>
      </c>
      <c r="G938" s="267" t="s">
        <v>2307</v>
      </c>
      <c r="H938" s="496">
        <v>10</v>
      </c>
      <c r="I938" s="497" t="s">
        <v>2308</v>
      </c>
      <c r="P938" s="273"/>
    </row>
    <row r="939" spans="1:16" s="278" customFormat="1" ht="10.5" customHeight="1" outlineLevel="2">
      <c r="A939" s="265">
        <v>6</v>
      </c>
      <c r="B939" s="266">
        <v>2014</v>
      </c>
      <c r="C939" s="267" t="s">
        <v>363</v>
      </c>
      <c r="D939" s="267" t="s">
        <v>228</v>
      </c>
      <c r="E939" s="371" t="s">
        <v>325</v>
      </c>
      <c r="F939" s="371">
        <v>41797</v>
      </c>
      <c r="G939" s="267" t="s">
        <v>2309</v>
      </c>
      <c r="H939" s="496">
        <v>3</v>
      </c>
      <c r="I939" s="497" t="s">
        <v>281</v>
      </c>
      <c r="P939" s="273"/>
    </row>
    <row r="940" spans="1:16" s="278" customFormat="1" ht="10.5" customHeight="1" outlineLevel="2">
      <c r="A940" s="265">
        <v>6</v>
      </c>
      <c r="B940" s="266">
        <v>2014</v>
      </c>
      <c r="C940" s="267" t="s">
        <v>363</v>
      </c>
      <c r="D940" s="267" t="s">
        <v>228</v>
      </c>
      <c r="E940" s="371" t="s">
        <v>325</v>
      </c>
      <c r="F940" s="371">
        <v>41797</v>
      </c>
      <c r="G940" s="267" t="s">
        <v>2310</v>
      </c>
      <c r="H940" s="496">
        <v>7</v>
      </c>
      <c r="I940" s="497" t="s">
        <v>275</v>
      </c>
      <c r="P940" s="273"/>
    </row>
    <row r="941" spans="1:16" s="333" customFormat="1" ht="10.5" customHeight="1" outlineLevel="2">
      <c r="A941" s="265">
        <v>6</v>
      </c>
      <c r="B941" s="266">
        <v>2014</v>
      </c>
      <c r="C941" s="267" t="s">
        <v>363</v>
      </c>
      <c r="D941" s="267" t="s">
        <v>228</v>
      </c>
      <c r="E941" s="371" t="s">
        <v>2210</v>
      </c>
      <c r="F941" s="371">
        <v>41797</v>
      </c>
      <c r="G941" s="267" t="s">
        <v>2312</v>
      </c>
      <c r="H941" s="496">
        <v>10</v>
      </c>
      <c r="I941" s="500" t="s">
        <v>2313</v>
      </c>
      <c r="J941" s="313"/>
      <c r="K941" s="313"/>
      <c r="P941" s="342"/>
    </row>
    <row r="942" spans="1:16" s="333" customFormat="1" ht="10.5" customHeight="1" outlineLevel="2">
      <c r="A942" s="265">
        <v>6</v>
      </c>
      <c r="B942" s="266">
        <v>2014</v>
      </c>
      <c r="C942" s="267" t="s">
        <v>363</v>
      </c>
      <c r="D942" s="267" t="s">
        <v>228</v>
      </c>
      <c r="E942" s="371" t="s">
        <v>2210</v>
      </c>
      <c r="F942" s="371">
        <v>41804</v>
      </c>
      <c r="G942" s="267" t="s">
        <v>2307</v>
      </c>
      <c r="H942" s="496">
        <v>15</v>
      </c>
      <c r="I942" s="497" t="s">
        <v>2311</v>
      </c>
      <c r="J942" s="271"/>
      <c r="K942" s="313"/>
      <c r="L942" s="313"/>
      <c r="M942" s="313"/>
      <c r="P942" s="342"/>
    </row>
    <row r="943" spans="1:16" s="333" customFormat="1" ht="10.5" customHeight="1" outlineLevel="2">
      <c r="A943" s="265">
        <v>10</v>
      </c>
      <c r="B943" s="265">
        <v>2014</v>
      </c>
      <c r="C943" s="267" t="s">
        <v>363</v>
      </c>
      <c r="D943" s="371" t="s">
        <v>228</v>
      </c>
      <c r="E943" s="267" t="s">
        <v>416</v>
      </c>
      <c r="F943" s="501">
        <v>41924</v>
      </c>
      <c r="G943" s="267" t="s">
        <v>2430</v>
      </c>
      <c r="H943" s="265">
        <v>10</v>
      </c>
      <c r="I943" s="326" t="s">
        <v>452</v>
      </c>
      <c r="J943" s="271"/>
      <c r="K943" s="313"/>
      <c r="L943" s="313"/>
      <c r="M943" s="313"/>
      <c r="P943" s="342"/>
    </row>
    <row r="944" spans="1:16" s="333" customFormat="1" ht="10.5" customHeight="1" outlineLevel="2">
      <c r="A944" s="265">
        <v>10</v>
      </c>
      <c r="B944" s="265">
        <v>2014</v>
      </c>
      <c r="C944" s="267" t="s">
        <v>363</v>
      </c>
      <c r="D944" s="371" t="s">
        <v>228</v>
      </c>
      <c r="E944" s="267" t="s">
        <v>416</v>
      </c>
      <c r="F944" s="501">
        <v>41924</v>
      </c>
      <c r="G944" s="267" t="s">
        <v>2431</v>
      </c>
      <c r="H944" s="265">
        <v>10</v>
      </c>
      <c r="I944" s="326" t="s">
        <v>441</v>
      </c>
      <c r="J944" s="271"/>
      <c r="K944" s="313"/>
      <c r="L944" s="313"/>
      <c r="M944" s="313"/>
      <c r="P944" s="342"/>
    </row>
    <row r="945" spans="1:16" s="333" customFormat="1" ht="10.5" customHeight="1" outlineLevel="2">
      <c r="A945" s="265">
        <v>10</v>
      </c>
      <c r="B945" s="265">
        <v>2014</v>
      </c>
      <c r="C945" s="267" t="s">
        <v>363</v>
      </c>
      <c r="D945" s="371" t="s">
        <v>228</v>
      </c>
      <c r="E945" s="267" t="s">
        <v>416</v>
      </c>
      <c r="F945" s="501">
        <v>41924</v>
      </c>
      <c r="G945" s="267" t="s">
        <v>2432</v>
      </c>
      <c r="H945" s="265">
        <v>3</v>
      </c>
      <c r="I945" s="326" t="s">
        <v>445</v>
      </c>
      <c r="J945" s="271"/>
      <c r="K945" s="313"/>
      <c r="L945" s="313"/>
      <c r="M945" s="313"/>
      <c r="P945" s="342"/>
    </row>
    <row r="946" spans="1:16" s="333" customFormat="1" ht="10.5" customHeight="1" outlineLevel="1">
      <c r="A946" s="265"/>
      <c r="B946" s="265"/>
      <c r="C946" s="267"/>
      <c r="D946" s="371" t="s">
        <v>229</v>
      </c>
      <c r="E946" s="267"/>
      <c r="F946" s="501"/>
      <c r="G946" s="267"/>
      <c r="H946" s="265">
        <f>SUBTOTAL(9,H899:H945)</f>
        <v>354</v>
      </c>
      <c r="I946" s="326"/>
      <c r="J946" s="271"/>
      <c r="K946" s="313"/>
      <c r="L946" s="313"/>
      <c r="M946" s="313"/>
      <c r="P946" s="342"/>
    </row>
    <row r="947" spans="1:16" s="333" customFormat="1" ht="10.5" customHeight="1" outlineLevel="2">
      <c r="A947" s="496">
        <v>5</v>
      </c>
      <c r="B947" s="525">
        <v>2014</v>
      </c>
      <c r="C947" s="500" t="s">
        <v>362</v>
      </c>
      <c r="D947" s="500" t="s">
        <v>370</v>
      </c>
      <c r="E947" s="501" t="s">
        <v>1602</v>
      </c>
      <c r="F947" s="501">
        <v>41784</v>
      </c>
      <c r="G947" s="500" t="s">
        <v>2201</v>
      </c>
      <c r="H947" s="496">
        <v>5</v>
      </c>
      <c r="I947" s="500" t="s">
        <v>376</v>
      </c>
      <c r="J947" s="278"/>
      <c r="K947" s="313"/>
      <c r="L947" s="313"/>
      <c r="M947" s="313"/>
      <c r="P947" s="342"/>
    </row>
    <row r="948" spans="1:16" s="333" customFormat="1" ht="10.5" customHeight="1" outlineLevel="2">
      <c r="A948" s="496">
        <v>6</v>
      </c>
      <c r="B948" s="525">
        <v>2014</v>
      </c>
      <c r="C948" s="500" t="s">
        <v>362</v>
      </c>
      <c r="D948" s="500" t="s">
        <v>370</v>
      </c>
      <c r="E948" s="501" t="s">
        <v>433</v>
      </c>
      <c r="F948" s="501">
        <v>41797</v>
      </c>
      <c r="G948" s="500" t="s">
        <v>2201</v>
      </c>
      <c r="H948" s="496">
        <v>10</v>
      </c>
      <c r="I948" s="500" t="s">
        <v>379</v>
      </c>
      <c r="J948" s="278"/>
      <c r="K948" s="313"/>
      <c r="L948" s="313"/>
      <c r="M948" s="313"/>
      <c r="P948" s="342"/>
    </row>
    <row r="949" spans="1:16" s="333" customFormat="1" ht="10.5" customHeight="1" outlineLevel="2">
      <c r="A949" s="496">
        <v>10</v>
      </c>
      <c r="B949" s="525">
        <v>2014</v>
      </c>
      <c r="C949" s="500" t="s">
        <v>362</v>
      </c>
      <c r="D949" s="500" t="s">
        <v>370</v>
      </c>
      <c r="E949" s="501" t="s">
        <v>1956</v>
      </c>
      <c r="F949" s="501">
        <v>41937</v>
      </c>
      <c r="G949" s="500" t="s">
        <v>2484</v>
      </c>
      <c r="H949" s="496">
        <v>10</v>
      </c>
      <c r="I949" s="500" t="s">
        <v>460</v>
      </c>
      <c r="J949" s="278"/>
      <c r="K949" s="313"/>
      <c r="L949" s="313"/>
      <c r="M949" s="313"/>
      <c r="P949" s="342"/>
    </row>
    <row r="950" spans="1:16" s="333" customFormat="1" ht="10.5" customHeight="1" outlineLevel="1">
      <c r="A950" s="496"/>
      <c r="B950" s="525"/>
      <c r="C950" s="500"/>
      <c r="D950" s="500" t="s">
        <v>371</v>
      </c>
      <c r="E950" s="501"/>
      <c r="F950" s="501"/>
      <c r="G950" s="500"/>
      <c r="H950" s="496">
        <f>SUBTOTAL(9,H947:H949)</f>
        <v>25</v>
      </c>
      <c r="I950" s="500"/>
      <c r="J950" s="278"/>
      <c r="K950" s="313"/>
      <c r="L950" s="313"/>
      <c r="M950" s="313"/>
      <c r="P950" s="342"/>
    </row>
    <row r="951" spans="1:16" s="333" customFormat="1" ht="10.5" customHeight="1" outlineLevel="2">
      <c r="A951" s="273">
        <v>6</v>
      </c>
      <c r="B951" s="274">
        <v>2013</v>
      </c>
      <c r="C951" s="275" t="s">
        <v>363</v>
      </c>
      <c r="D951" s="275" t="s">
        <v>199</v>
      </c>
      <c r="E951" s="293" t="s">
        <v>386</v>
      </c>
      <c r="F951" s="293">
        <v>41322</v>
      </c>
      <c r="G951" s="275" t="s">
        <v>1639</v>
      </c>
      <c r="H951" s="273">
        <v>5</v>
      </c>
      <c r="I951" s="275" t="s">
        <v>396</v>
      </c>
      <c r="J951" s="278"/>
      <c r="K951" s="313"/>
      <c r="L951" s="313"/>
      <c r="M951" s="313"/>
      <c r="P951" s="342"/>
    </row>
    <row r="952" spans="1:16" s="333" customFormat="1" ht="10.5" customHeight="1" outlineLevel="2">
      <c r="A952" s="273">
        <v>6</v>
      </c>
      <c r="B952" s="273">
        <v>2013</v>
      </c>
      <c r="C952" s="275" t="s">
        <v>363</v>
      </c>
      <c r="D952" s="293" t="s">
        <v>199</v>
      </c>
      <c r="E952" s="275" t="s">
        <v>422</v>
      </c>
      <c r="F952" s="293">
        <v>41336</v>
      </c>
      <c r="G952" s="275" t="s">
        <v>1709</v>
      </c>
      <c r="H952" s="273">
        <v>3</v>
      </c>
      <c r="I952" s="275" t="s">
        <v>90</v>
      </c>
      <c r="J952" s="278"/>
      <c r="K952" s="313"/>
      <c r="L952" s="313"/>
      <c r="M952" s="313"/>
      <c r="P952" s="342"/>
    </row>
    <row r="953" spans="1:16" s="333" customFormat="1" ht="10.5" customHeight="1" outlineLevel="2">
      <c r="A953" s="273">
        <v>6</v>
      </c>
      <c r="B953" s="273">
        <v>2013</v>
      </c>
      <c r="C953" s="275" t="s">
        <v>363</v>
      </c>
      <c r="D953" s="293" t="s">
        <v>199</v>
      </c>
      <c r="E953" s="275" t="s">
        <v>422</v>
      </c>
      <c r="F953" s="293">
        <v>41336</v>
      </c>
      <c r="G953" s="275" t="s">
        <v>842</v>
      </c>
      <c r="H953" s="273">
        <v>7</v>
      </c>
      <c r="I953" s="275" t="s">
        <v>1045</v>
      </c>
      <c r="J953" s="271"/>
      <c r="K953" s="313"/>
      <c r="L953" s="313"/>
      <c r="M953" s="313"/>
      <c r="P953" s="342"/>
    </row>
    <row r="954" spans="1:16" s="333" customFormat="1" ht="10.5" customHeight="1" outlineLevel="2">
      <c r="A954" s="273">
        <v>6</v>
      </c>
      <c r="B954" s="273">
        <v>2013</v>
      </c>
      <c r="C954" s="275" t="s">
        <v>363</v>
      </c>
      <c r="D954" s="293" t="s">
        <v>199</v>
      </c>
      <c r="E954" s="275" t="s">
        <v>422</v>
      </c>
      <c r="F954" s="293">
        <v>41336</v>
      </c>
      <c r="G954" s="275" t="s">
        <v>1639</v>
      </c>
      <c r="H954" s="273">
        <v>7</v>
      </c>
      <c r="I954" s="275" t="s">
        <v>499</v>
      </c>
      <c r="J954" s="271"/>
      <c r="K954" s="313"/>
      <c r="L954" s="313"/>
      <c r="M954" s="313"/>
      <c r="P954" s="342"/>
    </row>
    <row r="955" spans="1:16" s="313" customFormat="1" ht="10.5" customHeight="1" outlineLevel="2">
      <c r="A955" s="273">
        <v>6</v>
      </c>
      <c r="B955" s="273">
        <v>2013</v>
      </c>
      <c r="C955" s="275" t="s">
        <v>363</v>
      </c>
      <c r="D955" s="293" t="s">
        <v>199</v>
      </c>
      <c r="E955" s="275" t="s">
        <v>389</v>
      </c>
      <c r="F955" s="293">
        <v>41349</v>
      </c>
      <c r="G955" s="275" t="s">
        <v>1639</v>
      </c>
      <c r="H955" s="273">
        <v>10</v>
      </c>
      <c r="I955" s="275" t="s">
        <v>396</v>
      </c>
      <c r="J955" s="278"/>
      <c r="P955" s="317"/>
    </row>
    <row r="956" spans="1:16" s="313" customFormat="1" ht="10.5" customHeight="1" outlineLevel="2">
      <c r="A956" s="273">
        <v>6</v>
      </c>
      <c r="B956" s="273">
        <v>2013</v>
      </c>
      <c r="C956" s="293" t="s">
        <v>363</v>
      </c>
      <c r="D956" s="275" t="s">
        <v>199</v>
      </c>
      <c r="E956" s="275" t="s">
        <v>325</v>
      </c>
      <c r="F956" s="293">
        <v>41434</v>
      </c>
      <c r="G956" s="275" t="s">
        <v>1941</v>
      </c>
      <c r="H956" s="273">
        <v>10</v>
      </c>
      <c r="I956" s="275" t="s">
        <v>524</v>
      </c>
      <c r="J956" s="278"/>
      <c r="P956" s="317"/>
    </row>
    <row r="957" spans="1:16" s="313" customFormat="1" ht="10.5" customHeight="1" outlineLevel="2">
      <c r="A957" s="273">
        <v>6</v>
      </c>
      <c r="B957" s="273">
        <v>2013</v>
      </c>
      <c r="C957" s="293" t="s">
        <v>363</v>
      </c>
      <c r="D957" s="275" t="s">
        <v>199</v>
      </c>
      <c r="E957" s="275" t="s">
        <v>1758</v>
      </c>
      <c r="F957" s="293">
        <v>41440</v>
      </c>
      <c r="G957" s="275" t="s">
        <v>1941</v>
      </c>
      <c r="H957" s="273">
        <v>15</v>
      </c>
      <c r="I957" s="275" t="s">
        <v>1942</v>
      </c>
      <c r="J957" s="278"/>
      <c r="P957" s="317"/>
    </row>
    <row r="958" spans="1:16" s="307" customFormat="1" ht="10.5" customHeight="1" outlineLevel="2">
      <c r="A958" s="265">
        <v>3</v>
      </c>
      <c r="B958" s="266">
        <v>2014</v>
      </c>
      <c r="C958" s="267" t="s">
        <v>363</v>
      </c>
      <c r="D958" s="267" t="s">
        <v>199</v>
      </c>
      <c r="E958" s="371" t="s">
        <v>389</v>
      </c>
      <c r="F958" s="371">
        <v>41713</v>
      </c>
      <c r="G958" s="267" t="s">
        <v>2157</v>
      </c>
      <c r="H958" s="265">
        <v>10</v>
      </c>
      <c r="I958" s="267" t="s">
        <v>379</v>
      </c>
      <c r="J958" s="313"/>
      <c r="K958" s="333"/>
      <c r="L958" s="324"/>
      <c r="M958" s="324"/>
      <c r="P958" s="286"/>
    </row>
    <row r="959" spans="1:16" s="313" customFormat="1" ht="10.5" customHeight="1" outlineLevel="2">
      <c r="A959" s="265">
        <v>3</v>
      </c>
      <c r="B959" s="266">
        <v>2014</v>
      </c>
      <c r="C959" s="267" t="s">
        <v>363</v>
      </c>
      <c r="D959" s="267" t="s">
        <v>199</v>
      </c>
      <c r="E959" s="371" t="s">
        <v>399</v>
      </c>
      <c r="F959" s="371">
        <v>41728</v>
      </c>
      <c r="G959" s="267" t="s">
        <v>2157</v>
      </c>
      <c r="H959" s="265">
        <v>5</v>
      </c>
      <c r="I959" s="267" t="s">
        <v>364</v>
      </c>
      <c r="J959" s="278"/>
      <c r="P959" s="317"/>
    </row>
    <row r="960" spans="1:16" s="497" customFormat="1" ht="10.5" customHeight="1" outlineLevel="2">
      <c r="A960" s="265">
        <v>5</v>
      </c>
      <c r="B960" s="266">
        <v>2014</v>
      </c>
      <c r="C960" s="267" t="s">
        <v>363</v>
      </c>
      <c r="D960" s="267" t="s">
        <v>199</v>
      </c>
      <c r="E960" s="371" t="s">
        <v>375</v>
      </c>
      <c r="F960" s="371">
        <v>41776</v>
      </c>
      <c r="G960" s="267" t="s">
        <v>2157</v>
      </c>
      <c r="H960" s="265">
        <v>10</v>
      </c>
      <c r="I960" s="267" t="s">
        <v>379</v>
      </c>
      <c r="P960" s="496"/>
    </row>
    <row r="961" spans="1:16" s="497" customFormat="1" ht="10.5" customHeight="1" outlineLevel="2">
      <c r="A961" s="265">
        <v>6</v>
      </c>
      <c r="B961" s="266">
        <v>2014</v>
      </c>
      <c r="C961" s="267" t="s">
        <v>363</v>
      </c>
      <c r="D961" s="267" t="s">
        <v>199</v>
      </c>
      <c r="E961" s="371" t="s">
        <v>325</v>
      </c>
      <c r="F961" s="371">
        <v>41797</v>
      </c>
      <c r="G961" s="267" t="s">
        <v>2314</v>
      </c>
      <c r="H961" s="496">
        <v>7</v>
      </c>
      <c r="I961" s="497" t="s">
        <v>265</v>
      </c>
      <c r="P961" s="496"/>
    </row>
    <row r="962" spans="1:16" s="313" customFormat="1" ht="10.5" customHeight="1" outlineLevel="2">
      <c r="A962" s="265">
        <v>6</v>
      </c>
      <c r="B962" s="266">
        <v>2014</v>
      </c>
      <c r="C962" s="267" t="s">
        <v>363</v>
      </c>
      <c r="D962" s="267" t="s">
        <v>199</v>
      </c>
      <c r="E962" s="371" t="s">
        <v>325</v>
      </c>
      <c r="F962" s="371">
        <v>41797</v>
      </c>
      <c r="G962" s="267" t="s">
        <v>2315</v>
      </c>
      <c r="H962" s="496">
        <v>3</v>
      </c>
      <c r="I962" s="497" t="s">
        <v>234</v>
      </c>
      <c r="J962" s="278"/>
      <c r="K962" s="271"/>
      <c r="L962" s="333"/>
      <c r="M962" s="333"/>
      <c r="P962" s="317"/>
    </row>
    <row r="963" spans="1:16" s="313" customFormat="1" ht="10.5" customHeight="1" outlineLevel="1">
      <c r="A963" s="265"/>
      <c r="B963" s="266"/>
      <c r="C963" s="267"/>
      <c r="D963" s="267" t="s">
        <v>200</v>
      </c>
      <c r="E963" s="371"/>
      <c r="F963" s="371"/>
      <c r="G963" s="267"/>
      <c r="H963" s="496">
        <f>SUBTOTAL(9,H951:H962)</f>
        <v>92</v>
      </c>
      <c r="I963" s="497"/>
      <c r="J963" s="278"/>
      <c r="K963" s="271"/>
      <c r="L963" s="333"/>
      <c r="M963" s="333"/>
      <c r="P963" s="317"/>
    </row>
    <row r="964" spans="1:16" s="313" customFormat="1" ht="10.5" customHeight="1" outlineLevel="2">
      <c r="A964" s="286">
        <v>10</v>
      </c>
      <c r="B964" s="318">
        <v>2012</v>
      </c>
      <c r="C964" s="319" t="s">
        <v>363</v>
      </c>
      <c r="D964" s="319" t="s">
        <v>105</v>
      </c>
      <c r="E964" s="330" t="s">
        <v>315</v>
      </c>
      <c r="F964" s="330">
        <v>40978</v>
      </c>
      <c r="G964" s="319" t="s">
        <v>1262</v>
      </c>
      <c r="H964" s="317">
        <v>5</v>
      </c>
      <c r="I964" s="319" t="s">
        <v>379</v>
      </c>
      <c r="J964" s="278"/>
      <c r="K964" s="271"/>
      <c r="L964" s="307"/>
      <c r="M964" s="307"/>
      <c r="P964" s="317"/>
    </row>
    <row r="965" spans="1:16" s="313" customFormat="1" ht="10.5" customHeight="1" outlineLevel="2">
      <c r="A965" s="286">
        <v>10</v>
      </c>
      <c r="B965" s="318">
        <v>2012</v>
      </c>
      <c r="C965" s="319" t="s">
        <v>363</v>
      </c>
      <c r="D965" s="319" t="s">
        <v>105</v>
      </c>
      <c r="E965" s="330" t="s">
        <v>389</v>
      </c>
      <c r="F965" s="330">
        <v>40985</v>
      </c>
      <c r="G965" s="319" t="s">
        <v>942</v>
      </c>
      <c r="H965" s="317">
        <v>5</v>
      </c>
      <c r="I965" s="319" t="s">
        <v>364</v>
      </c>
      <c r="J965" s="278"/>
      <c r="K965" s="271"/>
      <c r="P965" s="317"/>
    </row>
    <row r="966" spans="1:16" s="313" customFormat="1" ht="10.5" customHeight="1" outlineLevel="2">
      <c r="A966" s="286">
        <v>10</v>
      </c>
      <c r="B966" s="318">
        <v>2012</v>
      </c>
      <c r="C966" s="319" t="s">
        <v>363</v>
      </c>
      <c r="D966" s="319" t="s">
        <v>105</v>
      </c>
      <c r="E966" s="330" t="s">
        <v>440</v>
      </c>
      <c r="F966" s="330">
        <v>40992</v>
      </c>
      <c r="G966" s="319" t="s">
        <v>1284</v>
      </c>
      <c r="H966" s="317">
        <v>5</v>
      </c>
      <c r="I966" s="319" t="s">
        <v>396</v>
      </c>
      <c r="J966" s="278"/>
      <c r="K966" s="271"/>
      <c r="P966" s="317"/>
    </row>
    <row r="967" spans="1:16" s="313" customFormat="1" ht="10.5" customHeight="1" outlineLevel="2">
      <c r="A967" s="286">
        <v>10</v>
      </c>
      <c r="B967" s="499">
        <v>2012</v>
      </c>
      <c r="C967" s="442" t="s">
        <v>363</v>
      </c>
      <c r="D967" s="442" t="s">
        <v>105</v>
      </c>
      <c r="E967" s="442" t="s">
        <v>325</v>
      </c>
      <c r="F967" s="503">
        <v>41049</v>
      </c>
      <c r="G967" s="504" t="s">
        <v>1365</v>
      </c>
      <c r="H967" s="499">
        <v>10</v>
      </c>
      <c r="I967" s="442" t="s">
        <v>266</v>
      </c>
      <c r="J967" s="333"/>
      <c r="K967" s="271"/>
      <c r="P967" s="317"/>
    </row>
    <row r="968" spans="1:16" s="333" customFormat="1" ht="10.5" customHeight="1" outlineLevel="2">
      <c r="A968" s="286">
        <v>10</v>
      </c>
      <c r="B968" s="499">
        <v>2012</v>
      </c>
      <c r="C968" s="442" t="s">
        <v>363</v>
      </c>
      <c r="D968" s="442" t="s">
        <v>105</v>
      </c>
      <c r="E968" s="442" t="s">
        <v>325</v>
      </c>
      <c r="F968" s="503">
        <v>41049</v>
      </c>
      <c r="G968" s="504" t="s">
        <v>1262</v>
      </c>
      <c r="H968" s="499">
        <v>7</v>
      </c>
      <c r="I968" s="442" t="s">
        <v>1366</v>
      </c>
      <c r="K968" s="271"/>
      <c r="L968" s="307"/>
      <c r="M968" s="307"/>
      <c r="P968" s="342"/>
    </row>
    <row r="969" spans="1:16" s="333" customFormat="1" ht="10.5" customHeight="1" outlineLevel="2">
      <c r="A969" s="286">
        <v>3</v>
      </c>
      <c r="B969" s="499">
        <v>2012</v>
      </c>
      <c r="C969" s="442" t="s">
        <v>363</v>
      </c>
      <c r="D969" s="442" t="s">
        <v>105</v>
      </c>
      <c r="E969" s="442" t="s">
        <v>325</v>
      </c>
      <c r="F969" s="503">
        <v>41049</v>
      </c>
      <c r="G969" s="504" t="s">
        <v>942</v>
      </c>
      <c r="H969" s="499">
        <v>10</v>
      </c>
      <c r="I969" s="442" t="s">
        <v>1367</v>
      </c>
      <c r="K969" s="271"/>
      <c r="L969" s="307"/>
      <c r="M969" s="307"/>
      <c r="P969" s="342"/>
    </row>
    <row r="970" spans="1:16" s="326" customFormat="1" ht="10.5" customHeight="1" outlineLevel="2">
      <c r="A970" s="286">
        <v>3</v>
      </c>
      <c r="B970" s="499">
        <v>2012</v>
      </c>
      <c r="C970" s="442" t="s">
        <v>363</v>
      </c>
      <c r="D970" s="442" t="s">
        <v>105</v>
      </c>
      <c r="E970" s="442" t="s">
        <v>1375</v>
      </c>
      <c r="F970" s="503">
        <v>41055</v>
      </c>
      <c r="G970" s="504" t="s">
        <v>1444</v>
      </c>
      <c r="H970" s="499">
        <v>5</v>
      </c>
      <c r="I970" s="442" t="s">
        <v>1432</v>
      </c>
      <c r="P970" s="265"/>
    </row>
    <row r="971" spans="1:16" s="326" customFormat="1" ht="10.5" customHeight="1" outlineLevel="2">
      <c r="A971" s="286">
        <v>3</v>
      </c>
      <c r="B971" s="499">
        <v>2012</v>
      </c>
      <c r="C971" s="442" t="s">
        <v>363</v>
      </c>
      <c r="D971" s="442" t="s">
        <v>105</v>
      </c>
      <c r="E971" s="442" t="s">
        <v>1602</v>
      </c>
      <c r="F971" s="503">
        <v>41223</v>
      </c>
      <c r="G971" s="504" t="s">
        <v>1609</v>
      </c>
      <c r="H971" s="499">
        <v>5</v>
      </c>
      <c r="I971" s="442" t="s">
        <v>460</v>
      </c>
      <c r="P971" s="265"/>
    </row>
    <row r="972" spans="1:16" s="326" customFormat="1" ht="10.5" customHeight="1" outlineLevel="2">
      <c r="A972" s="273">
        <v>3</v>
      </c>
      <c r="B972" s="273">
        <v>2013</v>
      </c>
      <c r="C972" s="275" t="s">
        <v>363</v>
      </c>
      <c r="D972" s="293" t="s">
        <v>105</v>
      </c>
      <c r="E972" s="275" t="s">
        <v>422</v>
      </c>
      <c r="F972" s="293">
        <v>41336</v>
      </c>
      <c r="G972" s="275" t="s">
        <v>1710</v>
      </c>
      <c r="H972" s="273">
        <v>3</v>
      </c>
      <c r="I972" s="275" t="s">
        <v>1058</v>
      </c>
      <c r="P972" s="265"/>
    </row>
    <row r="973" spans="1:16" s="307" customFormat="1" ht="10.5" customHeight="1" outlineLevel="2">
      <c r="A973" s="273">
        <v>6</v>
      </c>
      <c r="B973" s="273">
        <v>2013</v>
      </c>
      <c r="C973" s="275" t="s">
        <v>363</v>
      </c>
      <c r="D973" s="293" t="s">
        <v>105</v>
      </c>
      <c r="E973" s="275" t="s">
        <v>422</v>
      </c>
      <c r="F973" s="293">
        <v>41336</v>
      </c>
      <c r="G973" s="275" t="s">
        <v>941</v>
      </c>
      <c r="H973" s="273">
        <v>3</v>
      </c>
      <c r="I973" s="275" t="s">
        <v>496</v>
      </c>
      <c r="J973" s="333"/>
      <c r="K973" s="271"/>
      <c r="L973" s="313"/>
      <c r="M973" s="313"/>
      <c r="P973" s="286"/>
    </row>
    <row r="974" spans="1:16" s="313" customFormat="1" ht="10.5" customHeight="1" outlineLevel="2">
      <c r="A974" s="273">
        <v>3</v>
      </c>
      <c r="B974" s="273">
        <v>2013</v>
      </c>
      <c r="C974" s="275" t="s">
        <v>363</v>
      </c>
      <c r="D974" s="293" t="s">
        <v>105</v>
      </c>
      <c r="E974" s="275" t="s">
        <v>422</v>
      </c>
      <c r="F974" s="293">
        <v>41336</v>
      </c>
      <c r="G974" s="275" t="s">
        <v>851</v>
      </c>
      <c r="H974" s="273">
        <v>3</v>
      </c>
      <c r="I974" s="275" t="s">
        <v>1040</v>
      </c>
      <c r="J974" s="333"/>
      <c r="K974" s="271"/>
      <c r="L974" s="333"/>
      <c r="M974" s="333"/>
      <c r="P974" s="317"/>
    </row>
    <row r="975" spans="1:16" s="313" customFormat="1" ht="10.5" customHeight="1" outlineLevel="2">
      <c r="A975" s="273">
        <v>10</v>
      </c>
      <c r="B975" s="273">
        <v>2013</v>
      </c>
      <c r="C975" s="275" t="s">
        <v>363</v>
      </c>
      <c r="D975" s="293" t="s">
        <v>105</v>
      </c>
      <c r="E975" s="275" t="s">
        <v>422</v>
      </c>
      <c r="F975" s="293">
        <v>41336</v>
      </c>
      <c r="G975" s="275" t="s">
        <v>942</v>
      </c>
      <c r="H975" s="273">
        <v>10</v>
      </c>
      <c r="I975" s="275" t="s">
        <v>1007</v>
      </c>
      <c r="J975" s="333"/>
      <c r="K975" s="271"/>
      <c r="L975" s="333"/>
      <c r="M975" s="333"/>
      <c r="P975" s="317"/>
    </row>
    <row r="976" spans="1:16" s="307" customFormat="1" ht="10.5" customHeight="1" outlineLevel="2">
      <c r="A976" s="273">
        <v>9</v>
      </c>
      <c r="B976" s="273">
        <v>2013</v>
      </c>
      <c r="C976" s="275" t="s">
        <v>363</v>
      </c>
      <c r="D976" s="293" t="s">
        <v>105</v>
      </c>
      <c r="E976" s="275" t="s">
        <v>422</v>
      </c>
      <c r="F976" s="293">
        <v>41336</v>
      </c>
      <c r="G976" s="275" t="s">
        <v>1711</v>
      </c>
      <c r="H976" s="273">
        <v>3</v>
      </c>
      <c r="I976" s="275" t="s">
        <v>1029</v>
      </c>
      <c r="J976" s="333"/>
      <c r="K976" s="271"/>
      <c r="L976" s="333"/>
      <c r="M976" s="333"/>
      <c r="P976" s="286"/>
    </row>
    <row r="977" spans="1:16" s="307" customFormat="1" ht="10.5" customHeight="1" outlineLevel="2">
      <c r="A977" s="273">
        <v>3</v>
      </c>
      <c r="B977" s="273">
        <v>2013</v>
      </c>
      <c r="C977" s="293" t="s">
        <v>363</v>
      </c>
      <c r="D977" s="275" t="s">
        <v>105</v>
      </c>
      <c r="E977" s="275" t="s">
        <v>325</v>
      </c>
      <c r="F977" s="293">
        <v>41434</v>
      </c>
      <c r="G977" s="275" t="s">
        <v>1943</v>
      </c>
      <c r="H977" s="273">
        <v>7</v>
      </c>
      <c r="I977" s="275" t="s">
        <v>786</v>
      </c>
      <c r="J977" s="333"/>
      <c r="K977" s="333"/>
      <c r="L977" s="333"/>
      <c r="M977" s="333"/>
      <c r="P977" s="286"/>
    </row>
    <row r="978" spans="1:13" s="313" customFormat="1" ht="10.5" customHeight="1" outlineLevel="2">
      <c r="A978" s="273">
        <v>2</v>
      </c>
      <c r="B978" s="274">
        <v>2013</v>
      </c>
      <c r="C978" s="275" t="s">
        <v>363</v>
      </c>
      <c r="D978" s="275" t="s">
        <v>105</v>
      </c>
      <c r="E978" s="293" t="s">
        <v>470</v>
      </c>
      <c r="F978" s="293">
        <v>41546</v>
      </c>
      <c r="G978" s="275" t="s">
        <v>1944</v>
      </c>
      <c r="H978" s="273">
        <v>5</v>
      </c>
      <c r="I978" s="275" t="s">
        <v>460</v>
      </c>
      <c r="J978" s="333"/>
      <c r="K978" s="333"/>
      <c r="L978" s="271"/>
      <c r="M978" s="271"/>
    </row>
    <row r="979" spans="1:10" s="333" customFormat="1" ht="10.5" customHeight="1" outlineLevel="2">
      <c r="A979" s="273">
        <v>3</v>
      </c>
      <c r="B979" s="274">
        <v>2013</v>
      </c>
      <c r="C979" s="275" t="s">
        <v>363</v>
      </c>
      <c r="D979" s="275" t="s">
        <v>105</v>
      </c>
      <c r="E979" s="293" t="s">
        <v>416</v>
      </c>
      <c r="F979" s="293">
        <v>41560</v>
      </c>
      <c r="G979" s="275" t="s">
        <v>1944</v>
      </c>
      <c r="H979" s="273">
        <v>3</v>
      </c>
      <c r="I979" s="275" t="s">
        <v>897</v>
      </c>
      <c r="J979" s="313"/>
    </row>
    <row r="980" spans="1:10" s="278" customFormat="1" ht="10.5" customHeight="1" outlineLevel="2">
      <c r="A980" s="273">
        <v>3</v>
      </c>
      <c r="B980" s="274">
        <v>2013</v>
      </c>
      <c r="C980" s="275" t="s">
        <v>363</v>
      </c>
      <c r="D980" s="275" t="s">
        <v>105</v>
      </c>
      <c r="E980" s="293" t="s">
        <v>416</v>
      </c>
      <c r="F980" s="293">
        <v>41560</v>
      </c>
      <c r="G980" s="275" t="s">
        <v>1945</v>
      </c>
      <c r="H980" s="273">
        <v>3</v>
      </c>
      <c r="I980" s="275" t="s">
        <v>398</v>
      </c>
      <c r="J980" s="313"/>
    </row>
    <row r="981" spans="1:10" s="333" customFormat="1" ht="10.5" customHeight="1" outlineLevel="2">
      <c r="A981" s="273">
        <v>3</v>
      </c>
      <c r="B981" s="274">
        <v>2013</v>
      </c>
      <c r="C981" s="275" t="s">
        <v>363</v>
      </c>
      <c r="D981" s="275" t="s">
        <v>105</v>
      </c>
      <c r="E981" s="293" t="s">
        <v>315</v>
      </c>
      <c r="F981" s="293">
        <v>41582</v>
      </c>
      <c r="G981" s="275" t="s">
        <v>2049</v>
      </c>
      <c r="H981" s="273">
        <v>5</v>
      </c>
      <c r="I981" s="275" t="s">
        <v>459</v>
      </c>
      <c r="J981" s="313"/>
    </row>
    <row r="982" spans="1:13" s="333" customFormat="1" ht="10.5" customHeight="1" outlineLevel="2">
      <c r="A982" s="265">
        <v>3</v>
      </c>
      <c r="B982" s="266">
        <v>2014</v>
      </c>
      <c r="C982" s="267" t="s">
        <v>363</v>
      </c>
      <c r="D982" s="268" t="s">
        <v>105</v>
      </c>
      <c r="E982" s="371" t="s">
        <v>422</v>
      </c>
      <c r="F982" s="371">
        <v>41700</v>
      </c>
      <c r="G982" s="267" t="s">
        <v>2132</v>
      </c>
      <c r="H982" s="265">
        <v>10</v>
      </c>
      <c r="I982" s="326" t="s">
        <v>489</v>
      </c>
      <c r="J982" s="313"/>
      <c r="K982" s="322"/>
      <c r="L982" s="322"/>
      <c r="M982" s="322"/>
    </row>
    <row r="983" spans="1:11" s="333" customFormat="1" ht="10.5" customHeight="1" outlineLevel="2">
      <c r="A983" s="265">
        <v>3</v>
      </c>
      <c r="B983" s="266">
        <v>2014</v>
      </c>
      <c r="C983" s="267" t="s">
        <v>363</v>
      </c>
      <c r="D983" s="268" t="s">
        <v>105</v>
      </c>
      <c r="E983" s="371" t="s">
        <v>315</v>
      </c>
      <c r="F983" s="371">
        <v>41706</v>
      </c>
      <c r="G983" s="267" t="s">
        <v>613</v>
      </c>
      <c r="H983" s="265">
        <v>10</v>
      </c>
      <c r="I983" s="326" t="s">
        <v>396</v>
      </c>
      <c r="J983" s="313"/>
      <c r="K983" s="322"/>
    </row>
    <row r="984" spans="1:16" s="278" customFormat="1" ht="10.5" customHeight="1" outlineLevel="2">
      <c r="A984" s="265">
        <v>5</v>
      </c>
      <c r="B984" s="266">
        <v>2014</v>
      </c>
      <c r="C984" s="267" t="s">
        <v>363</v>
      </c>
      <c r="D984" s="268" t="s">
        <v>105</v>
      </c>
      <c r="E984" s="371" t="s">
        <v>1602</v>
      </c>
      <c r="F984" s="371">
        <v>41783</v>
      </c>
      <c r="G984" s="267" t="s">
        <v>2202</v>
      </c>
      <c r="H984" s="265">
        <v>10</v>
      </c>
      <c r="I984" s="326" t="s">
        <v>379</v>
      </c>
      <c r="P984" s="273"/>
    </row>
    <row r="985" spans="1:16" s="278" customFormat="1" ht="10.5" customHeight="1" outlineLevel="2">
      <c r="A985" s="265">
        <v>5</v>
      </c>
      <c r="B985" s="266">
        <v>2014</v>
      </c>
      <c r="C985" s="267" t="s">
        <v>363</v>
      </c>
      <c r="D985" s="268" t="s">
        <v>105</v>
      </c>
      <c r="E985" s="371" t="s">
        <v>1602</v>
      </c>
      <c r="F985" s="371">
        <v>41783</v>
      </c>
      <c r="G985" s="267" t="s">
        <v>2203</v>
      </c>
      <c r="H985" s="265">
        <v>5</v>
      </c>
      <c r="I985" s="326" t="s">
        <v>396</v>
      </c>
      <c r="P985" s="273"/>
    </row>
    <row r="986" spans="1:16" s="278" customFormat="1" ht="10.5" customHeight="1" outlineLevel="2">
      <c r="A986" s="265">
        <v>10</v>
      </c>
      <c r="B986" s="265">
        <v>2014</v>
      </c>
      <c r="C986" s="267" t="s">
        <v>363</v>
      </c>
      <c r="D986" s="371" t="s">
        <v>105</v>
      </c>
      <c r="E986" s="267" t="s">
        <v>416</v>
      </c>
      <c r="F986" s="501">
        <v>41924</v>
      </c>
      <c r="G986" s="267" t="s">
        <v>2433</v>
      </c>
      <c r="H986" s="265">
        <v>7</v>
      </c>
      <c r="I986" s="326" t="s">
        <v>2434</v>
      </c>
      <c r="P986" s="273"/>
    </row>
    <row r="987" spans="1:16" s="278" customFormat="1" ht="10.5" customHeight="1" outlineLevel="2">
      <c r="A987" s="265">
        <v>11</v>
      </c>
      <c r="B987" s="265">
        <v>2014</v>
      </c>
      <c r="C987" s="267" t="s">
        <v>363</v>
      </c>
      <c r="D987" s="371" t="s">
        <v>105</v>
      </c>
      <c r="E987" s="267" t="s">
        <v>222</v>
      </c>
      <c r="F987" s="501">
        <v>41951</v>
      </c>
      <c r="G987" s="267" t="s">
        <v>2465</v>
      </c>
      <c r="H987" s="265">
        <v>10</v>
      </c>
      <c r="I987" s="326" t="s">
        <v>460</v>
      </c>
      <c r="P987" s="273"/>
    </row>
    <row r="988" spans="1:16" s="278" customFormat="1" ht="10.5" customHeight="1" outlineLevel="1">
      <c r="A988" s="265"/>
      <c r="B988" s="265"/>
      <c r="C988" s="267"/>
      <c r="D988" s="371" t="s">
        <v>106</v>
      </c>
      <c r="E988" s="267"/>
      <c r="F988" s="501"/>
      <c r="G988" s="267"/>
      <c r="H988" s="265">
        <f>SUBTOTAL(9,H964:H987)</f>
        <v>149</v>
      </c>
      <c r="I988" s="326"/>
      <c r="P988" s="273"/>
    </row>
    <row r="989" spans="1:16" s="278" customFormat="1" ht="10.5" customHeight="1" outlineLevel="2">
      <c r="A989" s="273">
        <v>3</v>
      </c>
      <c r="B989" s="273">
        <v>2013</v>
      </c>
      <c r="C989" s="275" t="s">
        <v>362</v>
      </c>
      <c r="D989" s="293" t="s">
        <v>12</v>
      </c>
      <c r="E989" s="275" t="s">
        <v>438</v>
      </c>
      <c r="F989" s="293">
        <v>41426</v>
      </c>
      <c r="G989" s="275" t="s">
        <v>1946</v>
      </c>
      <c r="H989" s="273">
        <v>10</v>
      </c>
      <c r="I989" s="275" t="s">
        <v>379</v>
      </c>
      <c r="P989" s="273"/>
    </row>
    <row r="990" spans="1:10" s="333" customFormat="1" ht="10.5" customHeight="1" outlineLevel="2">
      <c r="A990" s="273">
        <v>3</v>
      </c>
      <c r="B990" s="273">
        <v>2013</v>
      </c>
      <c r="C990" s="275" t="s">
        <v>362</v>
      </c>
      <c r="D990" s="293" t="s">
        <v>12</v>
      </c>
      <c r="E990" s="275" t="s">
        <v>1868</v>
      </c>
      <c r="F990" s="293">
        <v>41573</v>
      </c>
      <c r="G990" s="275" t="s">
        <v>1947</v>
      </c>
      <c r="H990" s="273">
        <v>5</v>
      </c>
      <c r="I990" s="275" t="s">
        <v>460</v>
      </c>
      <c r="J990" s="313"/>
    </row>
    <row r="991" spans="1:13" s="322" customFormat="1" ht="10.5" customHeight="1" outlineLevel="2">
      <c r="A991" s="286">
        <v>6</v>
      </c>
      <c r="B991" s="499">
        <v>2012</v>
      </c>
      <c r="C991" s="442" t="s">
        <v>362</v>
      </c>
      <c r="D991" s="442" t="s">
        <v>1564</v>
      </c>
      <c r="E991" s="442" t="s">
        <v>438</v>
      </c>
      <c r="F991" s="503">
        <v>41202</v>
      </c>
      <c r="G991" s="504" t="s">
        <v>1565</v>
      </c>
      <c r="H991" s="499">
        <v>10</v>
      </c>
      <c r="I991" s="442" t="s">
        <v>379</v>
      </c>
      <c r="J991" s="313"/>
      <c r="K991" s="313"/>
      <c r="L991" s="333"/>
      <c r="M991" s="333"/>
    </row>
    <row r="992" spans="1:11" s="333" customFormat="1" ht="10.5" customHeight="1" outlineLevel="2">
      <c r="A992" s="286">
        <v>6</v>
      </c>
      <c r="B992" s="499">
        <v>2012</v>
      </c>
      <c r="C992" s="442" t="s">
        <v>362</v>
      </c>
      <c r="D992" s="442" t="s">
        <v>1564</v>
      </c>
      <c r="E992" s="442" t="s">
        <v>438</v>
      </c>
      <c r="F992" s="503">
        <v>41203</v>
      </c>
      <c r="G992" s="504" t="s">
        <v>1566</v>
      </c>
      <c r="H992" s="499">
        <v>10</v>
      </c>
      <c r="I992" s="442" t="s">
        <v>460</v>
      </c>
      <c r="J992" s="278"/>
      <c r="K992" s="313"/>
    </row>
    <row r="993" spans="1:11" s="333" customFormat="1" ht="10.5" customHeight="1" outlineLevel="1">
      <c r="A993" s="286"/>
      <c r="B993" s="499"/>
      <c r="C993" s="442"/>
      <c r="D993" s="442" t="s">
        <v>13</v>
      </c>
      <c r="E993" s="442"/>
      <c r="F993" s="503"/>
      <c r="G993" s="504"/>
      <c r="H993" s="499">
        <f>SUBTOTAL(9,H989:H992)</f>
        <v>35</v>
      </c>
      <c r="I993" s="442"/>
      <c r="J993" s="278"/>
      <c r="K993" s="313"/>
    </row>
    <row r="994" spans="1:13" s="333" customFormat="1" ht="10.5" customHeight="1" outlineLevel="2">
      <c r="A994" s="286">
        <v>6</v>
      </c>
      <c r="B994" s="287">
        <v>2012</v>
      </c>
      <c r="C994" s="288" t="s">
        <v>362</v>
      </c>
      <c r="D994" s="288" t="s">
        <v>354</v>
      </c>
      <c r="E994" s="314" t="s">
        <v>422</v>
      </c>
      <c r="F994" s="314">
        <v>40972</v>
      </c>
      <c r="G994" s="288" t="s">
        <v>759</v>
      </c>
      <c r="H994" s="286">
        <v>10</v>
      </c>
      <c r="I994" s="288" t="s">
        <v>531</v>
      </c>
      <c r="J994" s="313"/>
      <c r="K994" s="313"/>
      <c r="L994" s="313"/>
      <c r="M994" s="313"/>
    </row>
    <row r="995" spans="1:13" s="333" customFormat="1" ht="10.5" customHeight="1" outlineLevel="2">
      <c r="A995" s="286">
        <v>10</v>
      </c>
      <c r="B995" s="499">
        <v>2012</v>
      </c>
      <c r="C995" s="442" t="s">
        <v>362</v>
      </c>
      <c r="D995" s="442" t="s">
        <v>354</v>
      </c>
      <c r="E995" s="442" t="s">
        <v>325</v>
      </c>
      <c r="F995" s="503">
        <v>41049</v>
      </c>
      <c r="G995" s="504" t="s">
        <v>1368</v>
      </c>
      <c r="H995" s="499">
        <v>3</v>
      </c>
      <c r="I995" s="442" t="s">
        <v>244</v>
      </c>
      <c r="J995" s="313"/>
      <c r="K995" s="313"/>
      <c r="L995" s="313"/>
      <c r="M995" s="313"/>
    </row>
    <row r="996" spans="1:13" s="333" customFormat="1" ht="10.5" customHeight="1" outlineLevel="1">
      <c r="A996" s="286"/>
      <c r="B996" s="499"/>
      <c r="C996" s="442"/>
      <c r="D996" s="442" t="s">
        <v>355</v>
      </c>
      <c r="E996" s="442"/>
      <c r="F996" s="503"/>
      <c r="G996" s="504"/>
      <c r="H996" s="499">
        <f>SUBTOTAL(9,H994:H995)</f>
        <v>13</v>
      </c>
      <c r="I996" s="442"/>
      <c r="J996" s="313"/>
      <c r="K996" s="313"/>
      <c r="L996" s="313"/>
      <c r="M996" s="313"/>
    </row>
    <row r="997" spans="1:13" s="333" customFormat="1" ht="10.5" customHeight="1" outlineLevel="2">
      <c r="A997" s="286">
        <v>10</v>
      </c>
      <c r="B997" s="287">
        <v>2012</v>
      </c>
      <c r="C997" s="288" t="s">
        <v>363</v>
      </c>
      <c r="D997" s="288" t="s">
        <v>148</v>
      </c>
      <c r="E997" s="314" t="s">
        <v>422</v>
      </c>
      <c r="F997" s="314">
        <v>40972</v>
      </c>
      <c r="G997" s="288" t="s">
        <v>1064</v>
      </c>
      <c r="H997" s="286">
        <v>7</v>
      </c>
      <c r="I997" s="288" t="s">
        <v>498</v>
      </c>
      <c r="J997" s="313"/>
      <c r="K997" s="313"/>
      <c r="L997" s="313"/>
      <c r="M997" s="313"/>
    </row>
    <row r="998" spans="1:13" s="333" customFormat="1" ht="10.5" customHeight="1" outlineLevel="2">
      <c r="A998" s="286">
        <v>10</v>
      </c>
      <c r="B998" s="287">
        <v>2012</v>
      </c>
      <c r="C998" s="288" t="s">
        <v>363</v>
      </c>
      <c r="D998" s="288" t="s">
        <v>148</v>
      </c>
      <c r="E998" s="314" t="s">
        <v>422</v>
      </c>
      <c r="F998" s="314">
        <v>40972</v>
      </c>
      <c r="G998" s="288" t="s">
        <v>634</v>
      </c>
      <c r="H998" s="286">
        <v>10</v>
      </c>
      <c r="I998" s="288" t="s">
        <v>239</v>
      </c>
      <c r="J998" s="313"/>
      <c r="K998" s="313"/>
      <c r="L998" s="313"/>
      <c r="M998" s="313"/>
    </row>
    <row r="999" spans="1:13" s="333" customFormat="1" ht="10.5" customHeight="1" outlineLevel="2">
      <c r="A999" s="286">
        <v>10</v>
      </c>
      <c r="B999" s="287">
        <v>2012</v>
      </c>
      <c r="C999" s="288" t="s">
        <v>363</v>
      </c>
      <c r="D999" s="288" t="s">
        <v>148</v>
      </c>
      <c r="E999" s="314" t="s">
        <v>422</v>
      </c>
      <c r="F999" s="314">
        <v>40972</v>
      </c>
      <c r="G999" s="288" t="s">
        <v>843</v>
      </c>
      <c r="H999" s="286">
        <v>10</v>
      </c>
      <c r="I999" s="288" t="s">
        <v>85</v>
      </c>
      <c r="J999" s="313"/>
      <c r="K999" s="313"/>
      <c r="L999" s="313"/>
      <c r="M999" s="313"/>
    </row>
    <row r="1000" spans="1:13" s="313" customFormat="1" ht="10.5" customHeight="1" outlineLevel="2">
      <c r="A1000" s="286">
        <v>6</v>
      </c>
      <c r="B1000" s="287">
        <v>2012</v>
      </c>
      <c r="C1000" s="288" t="s">
        <v>363</v>
      </c>
      <c r="D1000" s="288" t="s">
        <v>148</v>
      </c>
      <c r="E1000" s="314" t="s">
        <v>422</v>
      </c>
      <c r="F1000" s="314">
        <v>40972</v>
      </c>
      <c r="G1000" s="288" t="s">
        <v>63</v>
      </c>
      <c r="H1000" s="286">
        <v>7</v>
      </c>
      <c r="I1000" s="288" t="s">
        <v>493</v>
      </c>
      <c r="J1000" s="278"/>
      <c r="L1000" s="333"/>
      <c r="M1000" s="333"/>
    </row>
    <row r="1001" spans="1:11" s="333" customFormat="1" ht="10.5" customHeight="1" outlineLevel="2">
      <c r="A1001" s="273">
        <v>5</v>
      </c>
      <c r="B1001" s="273">
        <v>2013</v>
      </c>
      <c r="C1001" s="275" t="s">
        <v>363</v>
      </c>
      <c r="D1001" s="293" t="s">
        <v>148</v>
      </c>
      <c r="E1001" s="275" t="s">
        <v>422</v>
      </c>
      <c r="F1001" s="293">
        <v>41336</v>
      </c>
      <c r="G1001" s="275" t="s">
        <v>1064</v>
      </c>
      <c r="H1001" s="273">
        <v>10</v>
      </c>
      <c r="I1001" s="275" t="s">
        <v>531</v>
      </c>
      <c r="J1001" s="278"/>
      <c r="K1001" s="313"/>
    </row>
    <row r="1002" spans="1:11" s="333" customFormat="1" ht="10.5" customHeight="1" outlineLevel="2">
      <c r="A1002" s="273">
        <v>10</v>
      </c>
      <c r="B1002" s="273">
        <v>2013</v>
      </c>
      <c r="C1002" s="275" t="s">
        <v>363</v>
      </c>
      <c r="D1002" s="293" t="s">
        <v>148</v>
      </c>
      <c r="E1002" s="275" t="s">
        <v>422</v>
      </c>
      <c r="F1002" s="293">
        <v>41336</v>
      </c>
      <c r="G1002" s="275" t="s">
        <v>634</v>
      </c>
      <c r="H1002" s="273">
        <v>3</v>
      </c>
      <c r="I1002" s="275" t="s">
        <v>495</v>
      </c>
      <c r="J1002" s="278"/>
      <c r="K1002" s="313"/>
    </row>
    <row r="1003" spans="1:13" s="332" customFormat="1" ht="10.5" customHeight="1" outlineLevel="2">
      <c r="A1003" s="273">
        <v>3</v>
      </c>
      <c r="B1003" s="273">
        <v>2013</v>
      </c>
      <c r="C1003" s="293" t="s">
        <v>363</v>
      </c>
      <c r="D1003" s="275" t="s">
        <v>148</v>
      </c>
      <c r="E1003" s="275" t="s">
        <v>325</v>
      </c>
      <c r="F1003" s="293">
        <v>41434</v>
      </c>
      <c r="G1003" s="275" t="s">
        <v>1948</v>
      </c>
      <c r="H1003" s="273">
        <v>3</v>
      </c>
      <c r="I1003" s="275" t="s">
        <v>280</v>
      </c>
      <c r="J1003" s="307"/>
      <c r="K1003" s="313"/>
      <c r="L1003" s="322"/>
      <c r="M1003" s="322"/>
    </row>
    <row r="1004" spans="1:13" s="332" customFormat="1" ht="10.5" customHeight="1" outlineLevel="2">
      <c r="A1004" s="273">
        <v>3</v>
      </c>
      <c r="B1004" s="273">
        <v>2013</v>
      </c>
      <c r="C1004" s="293" t="s">
        <v>363</v>
      </c>
      <c r="D1004" s="275" t="s">
        <v>148</v>
      </c>
      <c r="E1004" s="275" t="s">
        <v>393</v>
      </c>
      <c r="F1004" s="293">
        <v>41594</v>
      </c>
      <c r="G1004" s="275" t="s">
        <v>2050</v>
      </c>
      <c r="H1004" s="273">
        <v>5</v>
      </c>
      <c r="I1004" s="275" t="s">
        <v>364</v>
      </c>
      <c r="J1004" s="307"/>
      <c r="K1004" s="313"/>
      <c r="L1004" s="322"/>
      <c r="M1004" s="322"/>
    </row>
    <row r="1005" spans="1:11" s="333" customFormat="1" ht="10.5" customHeight="1" outlineLevel="2">
      <c r="A1005" s="265">
        <v>3</v>
      </c>
      <c r="B1005" s="266">
        <v>2014</v>
      </c>
      <c r="C1005" s="267" t="s">
        <v>363</v>
      </c>
      <c r="D1005" s="268" t="s">
        <v>148</v>
      </c>
      <c r="E1005" s="371" t="s">
        <v>422</v>
      </c>
      <c r="F1005" s="371">
        <v>41700</v>
      </c>
      <c r="G1005" s="267" t="s">
        <v>2133</v>
      </c>
      <c r="H1005" s="265">
        <v>3</v>
      </c>
      <c r="I1005" s="326" t="s">
        <v>492</v>
      </c>
      <c r="J1005" s="313"/>
      <c r="K1005" s="313"/>
    </row>
    <row r="1006" spans="1:11" s="333" customFormat="1" ht="10.5" customHeight="1" outlineLevel="2">
      <c r="A1006" s="265">
        <v>3</v>
      </c>
      <c r="B1006" s="266">
        <v>2014</v>
      </c>
      <c r="C1006" s="267" t="s">
        <v>363</v>
      </c>
      <c r="D1006" s="268" t="s">
        <v>148</v>
      </c>
      <c r="E1006" s="371" t="s">
        <v>422</v>
      </c>
      <c r="F1006" s="371">
        <v>41700</v>
      </c>
      <c r="G1006" s="267" t="s">
        <v>2050</v>
      </c>
      <c r="H1006" s="265">
        <v>3</v>
      </c>
      <c r="I1006" s="326" t="s">
        <v>495</v>
      </c>
      <c r="J1006" s="313"/>
      <c r="K1006" s="313"/>
    </row>
    <row r="1007" spans="1:11" s="333" customFormat="1" ht="10.5" customHeight="1" outlineLevel="2">
      <c r="A1007" s="265">
        <v>3</v>
      </c>
      <c r="B1007" s="266">
        <v>2014</v>
      </c>
      <c r="C1007" s="267" t="s">
        <v>363</v>
      </c>
      <c r="D1007" s="268" t="s">
        <v>148</v>
      </c>
      <c r="E1007" s="371" t="s">
        <v>422</v>
      </c>
      <c r="F1007" s="371">
        <v>41700</v>
      </c>
      <c r="G1007" s="267" t="s">
        <v>843</v>
      </c>
      <c r="H1007" s="265">
        <v>7</v>
      </c>
      <c r="I1007" s="326" t="s">
        <v>493</v>
      </c>
      <c r="J1007" s="278"/>
      <c r="K1007" s="313"/>
    </row>
    <row r="1008" spans="1:11" s="333" customFormat="1" ht="10.5" customHeight="1" outlineLevel="1">
      <c r="A1008" s="265"/>
      <c r="B1008" s="266"/>
      <c r="C1008" s="267"/>
      <c r="D1008" s="268" t="s">
        <v>149</v>
      </c>
      <c r="E1008" s="371"/>
      <c r="F1008" s="371"/>
      <c r="G1008" s="267"/>
      <c r="H1008" s="265">
        <f>SUBTOTAL(9,H997:H1007)</f>
        <v>68</v>
      </c>
      <c r="I1008" s="326"/>
      <c r="J1008" s="278"/>
      <c r="K1008" s="313"/>
    </row>
    <row r="1009" spans="1:11" s="333" customFormat="1" ht="10.5" customHeight="1" outlineLevel="2">
      <c r="A1009" s="273">
        <v>3</v>
      </c>
      <c r="B1009" s="274">
        <v>2013</v>
      </c>
      <c r="C1009" s="275" t="s">
        <v>391</v>
      </c>
      <c r="D1009" s="275" t="s">
        <v>1640</v>
      </c>
      <c r="E1009" s="293" t="s">
        <v>378</v>
      </c>
      <c r="F1009" s="293">
        <v>41321</v>
      </c>
      <c r="G1009" s="275" t="s">
        <v>1641</v>
      </c>
      <c r="H1009" s="273">
        <v>10</v>
      </c>
      <c r="I1009" s="275" t="s">
        <v>460</v>
      </c>
      <c r="J1009" s="307"/>
      <c r="K1009" s="313"/>
    </row>
    <row r="1010" spans="1:11" s="333" customFormat="1" ht="10.5" customHeight="1" outlineLevel="1">
      <c r="A1010" s="273"/>
      <c r="B1010" s="274"/>
      <c r="C1010" s="275"/>
      <c r="D1010" s="275" t="s">
        <v>1642</v>
      </c>
      <c r="E1010" s="293"/>
      <c r="F1010" s="293"/>
      <c r="G1010" s="275"/>
      <c r="H1010" s="273">
        <f>SUBTOTAL(9,H1009:H1009)</f>
        <v>10</v>
      </c>
      <c r="I1010" s="275"/>
      <c r="J1010" s="307"/>
      <c r="K1010" s="313"/>
    </row>
    <row r="1011" spans="1:11" s="333" customFormat="1" ht="10.5" customHeight="1" outlineLevel="2">
      <c r="A1011" s="286">
        <v>3</v>
      </c>
      <c r="B1011" s="287">
        <v>2012</v>
      </c>
      <c r="C1011" s="288" t="s">
        <v>362</v>
      </c>
      <c r="D1011" s="288" t="s">
        <v>2138</v>
      </c>
      <c r="E1011" s="314" t="s">
        <v>416</v>
      </c>
      <c r="F1011" s="314">
        <v>41196</v>
      </c>
      <c r="G1011" s="288" t="s">
        <v>1544</v>
      </c>
      <c r="H1011" s="286">
        <v>7</v>
      </c>
      <c r="I1011" s="288" t="s">
        <v>232</v>
      </c>
      <c r="K1011" s="271"/>
    </row>
    <row r="1012" spans="1:13" s="322" customFormat="1" ht="10.5" customHeight="1" outlineLevel="2">
      <c r="A1012" s="265">
        <v>3</v>
      </c>
      <c r="B1012" s="266">
        <v>2014</v>
      </c>
      <c r="C1012" s="267" t="s">
        <v>362</v>
      </c>
      <c r="D1012" s="268" t="s">
        <v>2134</v>
      </c>
      <c r="E1012" s="371" t="s">
        <v>422</v>
      </c>
      <c r="F1012" s="371">
        <v>41700</v>
      </c>
      <c r="G1012" s="267" t="s">
        <v>2135</v>
      </c>
      <c r="H1012" s="265">
        <v>3</v>
      </c>
      <c r="I1012" s="326" t="s">
        <v>1668</v>
      </c>
      <c r="J1012" s="307"/>
      <c r="K1012" s="313"/>
      <c r="L1012" s="333"/>
      <c r="M1012" s="333"/>
    </row>
    <row r="1013" spans="1:13" s="322" customFormat="1" ht="10.5" customHeight="1" outlineLevel="2">
      <c r="A1013" s="265">
        <v>3</v>
      </c>
      <c r="B1013" s="266">
        <v>2014</v>
      </c>
      <c r="C1013" s="267" t="s">
        <v>362</v>
      </c>
      <c r="D1013" s="268" t="s">
        <v>2134</v>
      </c>
      <c r="E1013" s="371" t="s">
        <v>422</v>
      </c>
      <c r="F1013" s="371">
        <v>41700</v>
      </c>
      <c r="G1013" s="267" t="s">
        <v>2136</v>
      </c>
      <c r="H1013" s="265">
        <v>3</v>
      </c>
      <c r="I1013" s="326" t="s">
        <v>84</v>
      </c>
      <c r="J1013" s="307"/>
      <c r="K1013" s="313"/>
      <c r="L1013" s="333"/>
      <c r="M1013" s="333"/>
    </row>
    <row r="1014" spans="1:11" s="333" customFormat="1" ht="10.5" customHeight="1" outlineLevel="2">
      <c r="A1014" s="265">
        <v>3</v>
      </c>
      <c r="B1014" s="266">
        <v>2014</v>
      </c>
      <c r="C1014" s="267" t="s">
        <v>362</v>
      </c>
      <c r="D1014" s="268" t="s">
        <v>2134</v>
      </c>
      <c r="E1014" s="371" t="s">
        <v>422</v>
      </c>
      <c r="F1014" s="371">
        <v>41700</v>
      </c>
      <c r="G1014" s="267" t="s">
        <v>2137</v>
      </c>
      <c r="H1014" s="265">
        <v>3</v>
      </c>
      <c r="I1014" s="326" t="s">
        <v>494</v>
      </c>
      <c r="K1014" s="313"/>
    </row>
    <row r="1015" spans="1:11" s="333" customFormat="1" ht="10.5" customHeight="1" outlineLevel="1">
      <c r="A1015" s="265"/>
      <c r="B1015" s="266"/>
      <c r="C1015" s="267"/>
      <c r="D1015" s="268" t="s">
        <v>2459</v>
      </c>
      <c r="E1015" s="371"/>
      <c r="F1015" s="371"/>
      <c r="G1015" s="267"/>
      <c r="H1015" s="265">
        <f>SUBTOTAL(9,H1011:H1014)</f>
        <v>16</v>
      </c>
      <c r="I1015" s="326"/>
      <c r="K1015" s="313"/>
    </row>
    <row r="1016" spans="1:13" s="361" customFormat="1" ht="10.5" customHeight="1" outlineLevel="2">
      <c r="A1016" s="265">
        <v>3</v>
      </c>
      <c r="B1016" s="266">
        <v>2014</v>
      </c>
      <c r="C1016" s="267" t="s">
        <v>362</v>
      </c>
      <c r="D1016" s="267" t="s">
        <v>2158</v>
      </c>
      <c r="E1016" s="371" t="s">
        <v>394</v>
      </c>
      <c r="F1016" s="371">
        <v>41714</v>
      </c>
      <c r="G1016" s="267" t="s">
        <v>2159</v>
      </c>
      <c r="H1016" s="265">
        <v>10</v>
      </c>
      <c r="I1016" s="267" t="s">
        <v>396</v>
      </c>
      <c r="J1016" s="307"/>
      <c r="K1016" s="271"/>
      <c r="L1016" s="333"/>
      <c r="M1016" s="333"/>
    </row>
    <row r="1017" spans="1:13" s="361" customFormat="1" ht="10.5" customHeight="1" outlineLevel="1">
      <c r="A1017" s="265"/>
      <c r="B1017" s="266"/>
      <c r="C1017" s="267"/>
      <c r="D1017" s="267" t="s">
        <v>2160</v>
      </c>
      <c r="E1017" s="371"/>
      <c r="F1017" s="371"/>
      <c r="G1017" s="267"/>
      <c r="H1017" s="265">
        <f>SUBTOTAL(9,H1016:H1016)</f>
        <v>10</v>
      </c>
      <c r="I1017" s="267"/>
      <c r="J1017" s="307"/>
      <c r="K1017" s="271"/>
      <c r="L1017" s="333"/>
      <c r="M1017" s="333"/>
    </row>
    <row r="1018" spans="1:11" s="333" customFormat="1" ht="10.5" customHeight="1" outlineLevel="2">
      <c r="A1018" s="286">
        <v>2</v>
      </c>
      <c r="B1018" s="367">
        <v>2012</v>
      </c>
      <c r="C1018" s="368" t="s">
        <v>428</v>
      </c>
      <c r="D1018" s="368" t="s">
        <v>345</v>
      </c>
      <c r="E1018" s="368" t="s">
        <v>394</v>
      </c>
      <c r="F1018" s="526">
        <v>40986</v>
      </c>
      <c r="G1018" s="368" t="s">
        <v>1278</v>
      </c>
      <c r="H1018" s="334">
        <v>5</v>
      </c>
      <c r="I1018" s="368" t="s">
        <v>464</v>
      </c>
      <c r="J1018" s="278"/>
      <c r="K1018" s="307"/>
    </row>
    <row r="1019" spans="1:11" s="333" customFormat="1" ht="10.5" customHeight="1" outlineLevel="2">
      <c r="A1019" s="286">
        <v>6</v>
      </c>
      <c r="B1019" s="499">
        <v>2012</v>
      </c>
      <c r="C1019" s="442" t="s">
        <v>428</v>
      </c>
      <c r="D1019" s="442" t="s">
        <v>345</v>
      </c>
      <c r="E1019" s="442" t="s">
        <v>325</v>
      </c>
      <c r="F1019" s="503">
        <v>41049</v>
      </c>
      <c r="G1019" s="504" t="s">
        <v>1369</v>
      </c>
      <c r="H1019" s="499">
        <v>3</v>
      </c>
      <c r="I1019" s="442" t="s">
        <v>1370</v>
      </c>
      <c r="J1019" s="278"/>
      <c r="K1019" s="313"/>
    </row>
    <row r="1020" spans="1:11" s="333" customFormat="1" ht="10.5" customHeight="1" outlineLevel="2">
      <c r="A1020" s="265">
        <v>3</v>
      </c>
      <c r="B1020" s="527">
        <v>2014</v>
      </c>
      <c r="C1020" s="267" t="s">
        <v>428</v>
      </c>
      <c r="D1020" s="267" t="s">
        <v>345</v>
      </c>
      <c r="E1020" s="267" t="s">
        <v>388</v>
      </c>
      <c r="F1020" s="371">
        <v>41721</v>
      </c>
      <c r="G1020" s="267" t="s">
        <v>2165</v>
      </c>
      <c r="H1020" s="265">
        <v>5</v>
      </c>
      <c r="I1020" s="267" t="s">
        <v>464</v>
      </c>
      <c r="J1020" s="278"/>
      <c r="K1020" s="313"/>
    </row>
    <row r="1021" spans="1:11" s="333" customFormat="1" ht="10.5" customHeight="1" outlineLevel="1">
      <c r="A1021" s="265"/>
      <c r="B1021" s="527"/>
      <c r="C1021" s="267"/>
      <c r="D1021" s="267" t="s">
        <v>346</v>
      </c>
      <c r="E1021" s="267"/>
      <c r="F1021" s="371"/>
      <c r="G1021" s="267"/>
      <c r="H1021" s="265">
        <f>SUBTOTAL(9,H1018:H1020)</f>
        <v>13</v>
      </c>
      <c r="I1021" s="267"/>
      <c r="J1021" s="278"/>
      <c r="K1021" s="313"/>
    </row>
    <row r="1022" spans="1:11" s="333" customFormat="1" ht="10.5" customHeight="1" outlineLevel="2">
      <c r="A1022" s="286">
        <v>6</v>
      </c>
      <c r="B1022" s="287">
        <v>2012</v>
      </c>
      <c r="C1022" s="288" t="s">
        <v>363</v>
      </c>
      <c r="D1022" s="288" t="s">
        <v>417</v>
      </c>
      <c r="E1022" s="314" t="s">
        <v>422</v>
      </c>
      <c r="F1022" s="314">
        <v>40972</v>
      </c>
      <c r="G1022" s="288" t="s">
        <v>844</v>
      </c>
      <c r="H1022" s="286">
        <v>10</v>
      </c>
      <c r="I1022" s="288" t="s">
        <v>426</v>
      </c>
      <c r="J1022" s="278"/>
      <c r="K1022" s="313"/>
    </row>
    <row r="1023" spans="1:13" s="333" customFormat="1" ht="10.5" customHeight="1" outlineLevel="2">
      <c r="A1023" s="286">
        <v>3</v>
      </c>
      <c r="B1023" s="287">
        <v>2012</v>
      </c>
      <c r="C1023" s="288" t="s">
        <v>363</v>
      </c>
      <c r="D1023" s="288" t="s">
        <v>417</v>
      </c>
      <c r="E1023" s="314" t="s">
        <v>422</v>
      </c>
      <c r="F1023" s="314">
        <v>40972</v>
      </c>
      <c r="G1023" s="288" t="s">
        <v>1065</v>
      </c>
      <c r="H1023" s="286">
        <v>3</v>
      </c>
      <c r="I1023" s="288" t="s">
        <v>185</v>
      </c>
      <c r="J1023" s="307"/>
      <c r="K1023" s="313"/>
      <c r="L1023" s="313"/>
      <c r="M1023" s="313"/>
    </row>
    <row r="1024" spans="1:13" s="333" customFormat="1" ht="10.5" customHeight="1" outlineLevel="2">
      <c r="A1024" s="286">
        <v>3</v>
      </c>
      <c r="B1024" s="287">
        <v>2012</v>
      </c>
      <c r="C1024" s="288" t="s">
        <v>363</v>
      </c>
      <c r="D1024" s="288" t="s">
        <v>417</v>
      </c>
      <c r="E1024" s="314" t="s">
        <v>422</v>
      </c>
      <c r="F1024" s="314">
        <v>40972</v>
      </c>
      <c r="G1024" s="288" t="s">
        <v>1066</v>
      </c>
      <c r="H1024" s="286">
        <v>7</v>
      </c>
      <c r="I1024" s="288" t="s">
        <v>502</v>
      </c>
      <c r="K1024" s="313"/>
      <c r="L1024" s="313"/>
      <c r="M1024" s="313"/>
    </row>
    <row r="1025" spans="1:9" s="326" customFormat="1" ht="10.5" customHeight="1" outlineLevel="2">
      <c r="A1025" s="286">
        <v>3</v>
      </c>
      <c r="B1025" s="287">
        <v>2012</v>
      </c>
      <c r="C1025" s="288" t="s">
        <v>363</v>
      </c>
      <c r="D1025" s="288" t="s">
        <v>417</v>
      </c>
      <c r="E1025" s="314" t="s">
        <v>422</v>
      </c>
      <c r="F1025" s="314">
        <v>40972</v>
      </c>
      <c r="G1025" s="288" t="s">
        <v>1067</v>
      </c>
      <c r="H1025" s="286">
        <v>3</v>
      </c>
      <c r="I1025" s="288" t="s">
        <v>496</v>
      </c>
    </row>
    <row r="1026" spans="1:9" s="326" customFormat="1" ht="10.5" customHeight="1" outlineLevel="2">
      <c r="A1026" s="286">
        <v>3</v>
      </c>
      <c r="B1026" s="287">
        <v>2012</v>
      </c>
      <c r="C1026" s="319" t="s">
        <v>363</v>
      </c>
      <c r="D1026" s="288" t="s">
        <v>417</v>
      </c>
      <c r="E1026" s="314" t="s">
        <v>422</v>
      </c>
      <c r="F1026" s="314">
        <v>40972</v>
      </c>
      <c r="G1026" s="288" t="s">
        <v>1068</v>
      </c>
      <c r="H1026" s="286">
        <v>3</v>
      </c>
      <c r="I1026" s="288" t="s">
        <v>495</v>
      </c>
    </row>
    <row r="1027" spans="1:13" s="333" customFormat="1" ht="10.5" customHeight="1" outlineLevel="2">
      <c r="A1027" s="286">
        <v>3</v>
      </c>
      <c r="B1027" s="499">
        <v>2012</v>
      </c>
      <c r="C1027" s="442" t="s">
        <v>363</v>
      </c>
      <c r="D1027" s="442" t="s">
        <v>417</v>
      </c>
      <c r="E1027" s="442" t="s">
        <v>325</v>
      </c>
      <c r="F1027" s="503">
        <v>41049</v>
      </c>
      <c r="G1027" s="504" t="s">
        <v>1371</v>
      </c>
      <c r="H1027" s="499">
        <v>7</v>
      </c>
      <c r="I1027" s="442" t="s">
        <v>273</v>
      </c>
      <c r="K1027" s="313"/>
      <c r="L1027" s="313"/>
      <c r="M1027" s="313"/>
    </row>
    <row r="1028" spans="1:9" s="326" customFormat="1" ht="10.5" customHeight="1" outlineLevel="2">
      <c r="A1028" s="286">
        <v>6</v>
      </c>
      <c r="B1028" s="499">
        <v>2012</v>
      </c>
      <c r="C1028" s="442" t="s">
        <v>363</v>
      </c>
      <c r="D1028" s="442" t="s">
        <v>417</v>
      </c>
      <c r="E1028" s="442" t="s">
        <v>325</v>
      </c>
      <c r="F1028" s="503">
        <v>41049</v>
      </c>
      <c r="G1028" s="504" t="s">
        <v>1372</v>
      </c>
      <c r="H1028" s="499">
        <v>7</v>
      </c>
      <c r="I1028" s="442" t="s">
        <v>275</v>
      </c>
    </row>
    <row r="1029" spans="1:9" s="326" customFormat="1" ht="10.5" customHeight="1" outlineLevel="2">
      <c r="A1029" s="286">
        <v>10</v>
      </c>
      <c r="B1029" s="499">
        <v>2012</v>
      </c>
      <c r="C1029" s="442" t="s">
        <v>363</v>
      </c>
      <c r="D1029" s="442" t="s">
        <v>417</v>
      </c>
      <c r="E1029" s="442" t="s">
        <v>325</v>
      </c>
      <c r="F1029" s="503">
        <v>41049</v>
      </c>
      <c r="G1029" s="504" t="s">
        <v>1373</v>
      </c>
      <c r="H1029" s="499">
        <v>7</v>
      </c>
      <c r="I1029" s="442" t="s">
        <v>1374</v>
      </c>
    </row>
    <row r="1030" spans="1:13" s="333" customFormat="1" ht="10.5" customHeight="1" outlineLevel="2">
      <c r="A1030" s="286">
        <v>10</v>
      </c>
      <c r="B1030" s="499">
        <v>2012</v>
      </c>
      <c r="C1030" s="442" t="s">
        <v>363</v>
      </c>
      <c r="D1030" s="442" t="s">
        <v>417</v>
      </c>
      <c r="E1030" s="442" t="s">
        <v>375</v>
      </c>
      <c r="F1030" s="503">
        <v>41076</v>
      </c>
      <c r="G1030" s="504" t="s">
        <v>1445</v>
      </c>
      <c r="H1030" s="499">
        <v>10</v>
      </c>
      <c r="I1030" s="442" t="s">
        <v>379</v>
      </c>
      <c r="K1030" s="313"/>
      <c r="L1030" s="313"/>
      <c r="M1030" s="313"/>
    </row>
    <row r="1031" spans="1:10" s="313" customFormat="1" ht="10.5" customHeight="1" outlineLevel="2">
      <c r="A1031" s="286">
        <v>9</v>
      </c>
      <c r="B1031" s="499">
        <v>2012</v>
      </c>
      <c r="C1031" s="442" t="s">
        <v>363</v>
      </c>
      <c r="D1031" s="442" t="s">
        <v>417</v>
      </c>
      <c r="E1031" s="442" t="s">
        <v>375</v>
      </c>
      <c r="F1031" s="503">
        <v>41076</v>
      </c>
      <c r="G1031" s="504" t="s">
        <v>1068</v>
      </c>
      <c r="H1031" s="499">
        <v>5</v>
      </c>
      <c r="I1031" s="442" t="s">
        <v>396</v>
      </c>
      <c r="J1031" s="333"/>
    </row>
    <row r="1032" spans="1:10" s="313" customFormat="1" ht="10.5" customHeight="1" outlineLevel="2">
      <c r="A1032" s="286">
        <v>11</v>
      </c>
      <c r="B1032" s="499">
        <v>2012</v>
      </c>
      <c r="C1032" s="442" t="s">
        <v>363</v>
      </c>
      <c r="D1032" s="442" t="s">
        <v>417</v>
      </c>
      <c r="E1032" s="442" t="s">
        <v>400</v>
      </c>
      <c r="F1032" s="503">
        <v>41098</v>
      </c>
      <c r="G1032" s="504" t="s">
        <v>1445</v>
      </c>
      <c r="H1032" s="499">
        <v>5</v>
      </c>
      <c r="I1032" s="442" t="s">
        <v>364</v>
      </c>
      <c r="J1032" s="333"/>
    </row>
    <row r="1033" spans="1:13" s="313" customFormat="1" ht="10.5" customHeight="1" outlineLevel="2">
      <c r="A1033" s="273">
        <v>6</v>
      </c>
      <c r="B1033" s="498">
        <v>2013</v>
      </c>
      <c r="C1033" s="505" t="s">
        <v>363</v>
      </c>
      <c r="D1033" s="505" t="s">
        <v>417</v>
      </c>
      <c r="E1033" s="505" t="s">
        <v>397</v>
      </c>
      <c r="F1033" s="506">
        <v>41315</v>
      </c>
      <c r="G1033" s="507" t="s">
        <v>1619</v>
      </c>
      <c r="H1033" s="498">
        <v>10</v>
      </c>
      <c r="I1033" s="505" t="s">
        <v>379</v>
      </c>
      <c r="J1033" s="333"/>
      <c r="L1033" s="333"/>
      <c r="M1033" s="333"/>
    </row>
    <row r="1034" spans="1:13" s="313" customFormat="1" ht="10.5" customHeight="1" outlineLevel="2">
      <c r="A1034" s="273">
        <v>10</v>
      </c>
      <c r="B1034" s="498">
        <v>2013</v>
      </c>
      <c r="C1034" s="505" t="s">
        <v>363</v>
      </c>
      <c r="D1034" s="505" t="s">
        <v>417</v>
      </c>
      <c r="E1034" s="505" t="s">
        <v>378</v>
      </c>
      <c r="F1034" s="506">
        <v>41321</v>
      </c>
      <c r="G1034" s="507" t="s">
        <v>1445</v>
      </c>
      <c r="H1034" s="498">
        <v>5</v>
      </c>
      <c r="I1034" s="505" t="s">
        <v>364</v>
      </c>
      <c r="J1034" s="333"/>
      <c r="K1034" s="307"/>
      <c r="L1034" s="333"/>
      <c r="M1034" s="333"/>
    </row>
    <row r="1035" spans="1:13" s="313" customFormat="1" ht="10.5" customHeight="1" outlineLevel="2">
      <c r="A1035" s="273">
        <v>3</v>
      </c>
      <c r="B1035" s="273">
        <v>2013</v>
      </c>
      <c r="C1035" s="275" t="s">
        <v>363</v>
      </c>
      <c r="D1035" s="293" t="s">
        <v>417</v>
      </c>
      <c r="E1035" s="275" t="s">
        <v>422</v>
      </c>
      <c r="F1035" s="293">
        <v>41336</v>
      </c>
      <c r="G1035" s="275" t="s">
        <v>844</v>
      </c>
      <c r="H1035" s="273">
        <v>10</v>
      </c>
      <c r="I1035" s="275" t="s">
        <v>426</v>
      </c>
      <c r="J1035" s="333"/>
      <c r="L1035" s="333"/>
      <c r="M1035" s="333"/>
    </row>
    <row r="1036" spans="1:13" s="313" customFormat="1" ht="10.5" customHeight="1" outlineLevel="2">
      <c r="A1036" s="273">
        <v>3</v>
      </c>
      <c r="B1036" s="273">
        <v>2013</v>
      </c>
      <c r="C1036" s="275" t="s">
        <v>363</v>
      </c>
      <c r="D1036" s="293" t="s">
        <v>417</v>
      </c>
      <c r="E1036" s="275" t="s">
        <v>422</v>
      </c>
      <c r="F1036" s="293">
        <v>41336</v>
      </c>
      <c r="G1036" s="275" t="s">
        <v>1712</v>
      </c>
      <c r="H1036" s="273">
        <v>7</v>
      </c>
      <c r="I1036" s="275" t="s">
        <v>1004</v>
      </c>
      <c r="J1036" s="307"/>
      <c r="K1036" s="333"/>
      <c r="L1036" s="333"/>
      <c r="M1036" s="333"/>
    </row>
    <row r="1037" spans="1:10" s="333" customFormat="1" ht="10.5" customHeight="1" outlineLevel="2">
      <c r="A1037" s="273">
        <v>6</v>
      </c>
      <c r="B1037" s="273">
        <v>2013</v>
      </c>
      <c r="C1037" s="275" t="s">
        <v>363</v>
      </c>
      <c r="D1037" s="293" t="s">
        <v>417</v>
      </c>
      <c r="E1037" s="275" t="s">
        <v>422</v>
      </c>
      <c r="F1037" s="293">
        <v>41336</v>
      </c>
      <c r="G1037" s="275" t="s">
        <v>1713</v>
      </c>
      <c r="H1037" s="273">
        <v>7</v>
      </c>
      <c r="I1037" s="275" t="s">
        <v>70</v>
      </c>
      <c r="J1037" s="307"/>
    </row>
    <row r="1038" spans="1:16" s="333" customFormat="1" ht="10.5" customHeight="1" outlineLevel="2">
      <c r="A1038" s="273">
        <v>11</v>
      </c>
      <c r="B1038" s="273">
        <v>2013</v>
      </c>
      <c r="C1038" s="293" t="s">
        <v>363</v>
      </c>
      <c r="D1038" s="275" t="s">
        <v>417</v>
      </c>
      <c r="E1038" s="275" t="s">
        <v>325</v>
      </c>
      <c r="F1038" s="293">
        <v>41434</v>
      </c>
      <c r="G1038" s="275" t="s">
        <v>1949</v>
      </c>
      <c r="H1038" s="273">
        <v>3</v>
      </c>
      <c r="I1038" s="275" t="s">
        <v>243</v>
      </c>
      <c r="J1038" s="313"/>
      <c r="L1038" s="322"/>
      <c r="M1038" s="322"/>
      <c r="P1038" s="342"/>
    </row>
    <row r="1039" spans="1:16" s="333" customFormat="1" ht="10.5" customHeight="1" outlineLevel="2">
      <c r="A1039" s="273">
        <v>2</v>
      </c>
      <c r="B1039" s="273">
        <v>2013</v>
      </c>
      <c r="C1039" s="293" t="s">
        <v>363</v>
      </c>
      <c r="D1039" s="275" t="s">
        <v>417</v>
      </c>
      <c r="E1039" s="275" t="s">
        <v>325</v>
      </c>
      <c r="F1039" s="293">
        <v>41434</v>
      </c>
      <c r="G1039" s="275" t="s">
        <v>1950</v>
      </c>
      <c r="H1039" s="273">
        <v>3</v>
      </c>
      <c r="I1039" s="275" t="s">
        <v>291</v>
      </c>
      <c r="J1039" s="313"/>
      <c r="K1039" s="313"/>
      <c r="P1039" s="342"/>
    </row>
    <row r="1040" spans="1:16" s="333" customFormat="1" ht="10.5" customHeight="1" outlineLevel="2">
      <c r="A1040" s="498">
        <v>2</v>
      </c>
      <c r="B1040" s="273">
        <v>2013</v>
      </c>
      <c r="C1040" s="293" t="s">
        <v>363</v>
      </c>
      <c r="D1040" s="275" t="s">
        <v>417</v>
      </c>
      <c r="E1040" s="275" t="s">
        <v>325</v>
      </c>
      <c r="F1040" s="293">
        <v>41434</v>
      </c>
      <c r="G1040" s="275" t="s">
        <v>1951</v>
      </c>
      <c r="H1040" s="273">
        <v>3</v>
      </c>
      <c r="I1040" s="275" t="s">
        <v>520</v>
      </c>
      <c r="J1040" s="313"/>
      <c r="P1040" s="342"/>
    </row>
    <row r="1041" spans="1:16" s="333" customFormat="1" ht="10.5" customHeight="1" outlineLevel="2">
      <c r="A1041" s="498">
        <v>2</v>
      </c>
      <c r="B1041" s="274">
        <v>2013</v>
      </c>
      <c r="C1041" s="275" t="s">
        <v>363</v>
      </c>
      <c r="D1041" s="275" t="s">
        <v>417</v>
      </c>
      <c r="E1041" s="293" t="s">
        <v>416</v>
      </c>
      <c r="F1041" s="293">
        <v>41560</v>
      </c>
      <c r="G1041" s="275" t="s">
        <v>1952</v>
      </c>
      <c r="H1041" s="273">
        <v>3</v>
      </c>
      <c r="I1041" s="275" t="s">
        <v>945</v>
      </c>
      <c r="J1041" s="313"/>
      <c r="P1041" s="342"/>
    </row>
    <row r="1042" spans="1:16" s="333" customFormat="1" ht="10.5" customHeight="1" outlineLevel="2">
      <c r="A1042" s="265">
        <v>3</v>
      </c>
      <c r="B1042" s="266">
        <v>2014</v>
      </c>
      <c r="C1042" s="267" t="s">
        <v>363</v>
      </c>
      <c r="D1042" s="268" t="s">
        <v>417</v>
      </c>
      <c r="E1042" s="371" t="s">
        <v>422</v>
      </c>
      <c r="F1042" s="371">
        <v>41700</v>
      </c>
      <c r="G1042" s="267" t="s">
        <v>2140</v>
      </c>
      <c r="H1042" s="265">
        <v>7</v>
      </c>
      <c r="I1042" s="326" t="s">
        <v>183</v>
      </c>
      <c r="J1042" s="313"/>
      <c r="K1042" s="271"/>
      <c r="P1042" s="342"/>
    </row>
    <row r="1043" spans="1:16" s="333" customFormat="1" ht="10.5" customHeight="1" outlineLevel="2">
      <c r="A1043" s="265">
        <v>10</v>
      </c>
      <c r="B1043" s="265">
        <v>2014</v>
      </c>
      <c r="C1043" s="267" t="s">
        <v>363</v>
      </c>
      <c r="D1043" s="371" t="s">
        <v>417</v>
      </c>
      <c r="E1043" s="267" t="s">
        <v>416</v>
      </c>
      <c r="F1043" s="501">
        <v>41924</v>
      </c>
      <c r="G1043" s="267" t="s">
        <v>2435</v>
      </c>
      <c r="H1043" s="265">
        <v>7</v>
      </c>
      <c r="I1043" s="326" t="s">
        <v>406</v>
      </c>
      <c r="J1043" s="313"/>
      <c r="P1043" s="342"/>
    </row>
    <row r="1044" spans="1:16" s="333" customFormat="1" ht="10.5" customHeight="1" outlineLevel="2">
      <c r="A1044" s="265">
        <v>10</v>
      </c>
      <c r="B1044" s="265">
        <v>2014</v>
      </c>
      <c r="C1044" s="267" t="s">
        <v>363</v>
      </c>
      <c r="D1044" s="371" t="s">
        <v>417</v>
      </c>
      <c r="E1044" s="267" t="s">
        <v>416</v>
      </c>
      <c r="F1044" s="501">
        <v>41924</v>
      </c>
      <c r="G1044" s="267" t="s">
        <v>2436</v>
      </c>
      <c r="H1044" s="265">
        <v>3</v>
      </c>
      <c r="I1044" s="326" t="s">
        <v>95</v>
      </c>
      <c r="J1044" s="278"/>
      <c r="P1044" s="342"/>
    </row>
    <row r="1045" spans="1:16" s="322" customFormat="1" ht="10.5" customHeight="1" outlineLevel="2">
      <c r="A1045" s="265">
        <v>10</v>
      </c>
      <c r="B1045" s="265">
        <v>2014</v>
      </c>
      <c r="C1045" s="267" t="s">
        <v>363</v>
      </c>
      <c r="D1045" s="371" t="s">
        <v>417</v>
      </c>
      <c r="E1045" s="267" t="s">
        <v>416</v>
      </c>
      <c r="F1045" s="501">
        <v>41924</v>
      </c>
      <c r="G1045" s="267" t="s">
        <v>2437</v>
      </c>
      <c r="H1045" s="265">
        <v>3</v>
      </c>
      <c r="I1045" s="326" t="s">
        <v>398</v>
      </c>
      <c r="J1045" s="278"/>
      <c r="K1045" s="333"/>
      <c r="L1045" s="271"/>
      <c r="M1045" s="271"/>
      <c r="P1045" s="281"/>
    </row>
    <row r="1046" spans="1:16" s="322" customFormat="1" ht="10.5" customHeight="1" outlineLevel="1">
      <c r="A1046" s="265"/>
      <c r="B1046" s="265"/>
      <c r="C1046" s="267"/>
      <c r="D1046" s="371" t="s">
        <v>418</v>
      </c>
      <c r="E1046" s="267"/>
      <c r="F1046" s="501"/>
      <c r="G1046" s="267"/>
      <c r="H1046" s="265">
        <f>SUBTOTAL(9,H1022:H1045)</f>
        <v>138</v>
      </c>
      <c r="I1046" s="326"/>
      <c r="J1046" s="278"/>
      <c r="K1046" s="333"/>
      <c r="L1046" s="271"/>
      <c r="M1046" s="271"/>
      <c r="P1046" s="281"/>
    </row>
    <row r="1047" spans="1:16" s="278" customFormat="1" ht="10.5" customHeight="1" outlineLevel="2">
      <c r="A1047" s="286">
        <v>3</v>
      </c>
      <c r="B1047" s="287">
        <v>2012</v>
      </c>
      <c r="C1047" s="288" t="s">
        <v>363</v>
      </c>
      <c r="D1047" s="288" t="s">
        <v>80</v>
      </c>
      <c r="E1047" s="314" t="s">
        <v>422</v>
      </c>
      <c r="F1047" s="314">
        <v>40972</v>
      </c>
      <c r="G1047" s="288" t="s">
        <v>1069</v>
      </c>
      <c r="H1047" s="286">
        <v>7</v>
      </c>
      <c r="I1047" s="288" t="s">
        <v>184</v>
      </c>
      <c r="P1047" s="273"/>
    </row>
    <row r="1048" spans="1:16" s="333" customFormat="1" ht="10.5" customHeight="1" outlineLevel="2">
      <c r="A1048" s="286">
        <v>3</v>
      </c>
      <c r="B1048" s="287">
        <v>2012</v>
      </c>
      <c r="C1048" s="288" t="s">
        <v>363</v>
      </c>
      <c r="D1048" s="288" t="s">
        <v>80</v>
      </c>
      <c r="E1048" s="314" t="s">
        <v>612</v>
      </c>
      <c r="F1048" s="314">
        <v>41161</v>
      </c>
      <c r="G1048" s="288" t="s">
        <v>1464</v>
      </c>
      <c r="H1048" s="286">
        <v>5</v>
      </c>
      <c r="I1048" s="288" t="s">
        <v>459</v>
      </c>
      <c r="J1048" s="278"/>
      <c r="L1048" s="271"/>
      <c r="M1048" s="271"/>
      <c r="P1048" s="342"/>
    </row>
    <row r="1049" spans="1:16" s="278" customFormat="1" ht="10.5" customHeight="1" outlineLevel="2">
      <c r="A1049" s="286">
        <v>3</v>
      </c>
      <c r="B1049" s="287">
        <v>2012</v>
      </c>
      <c r="C1049" s="288" t="s">
        <v>363</v>
      </c>
      <c r="D1049" s="288" t="s">
        <v>80</v>
      </c>
      <c r="E1049" s="314" t="s">
        <v>470</v>
      </c>
      <c r="F1049" s="314">
        <v>41182</v>
      </c>
      <c r="G1049" s="288" t="s">
        <v>1569</v>
      </c>
      <c r="H1049" s="286">
        <v>10</v>
      </c>
      <c r="I1049" s="288" t="s">
        <v>460</v>
      </c>
      <c r="P1049" s="273"/>
    </row>
    <row r="1050" spans="1:16" s="278" customFormat="1" ht="10.5" customHeight="1" outlineLevel="2">
      <c r="A1050" s="286">
        <v>6</v>
      </c>
      <c r="B1050" s="287">
        <v>2012</v>
      </c>
      <c r="C1050" s="288" t="s">
        <v>363</v>
      </c>
      <c r="D1050" s="288" t="s">
        <v>80</v>
      </c>
      <c r="E1050" s="314" t="s">
        <v>416</v>
      </c>
      <c r="F1050" s="314">
        <v>41196</v>
      </c>
      <c r="G1050" s="288" t="s">
        <v>1570</v>
      </c>
      <c r="H1050" s="286">
        <v>10</v>
      </c>
      <c r="I1050" s="288" t="s">
        <v>454</v>
      </c>
      <c r="J1050" s="333"/>
      <c r="P1050" s="273"/>
    </row>
    <row r="1051" spans="1:16" s="278" customFormat="1" ht="10.5" customHeight="1" outlineLevel="2">
      <c r="A1051" s="286">
        <v>6</v>
      </c>
      <c r="B1051" s="287">
        <v>2012</v>
      </c>
      <c r="C1051" s="288" t="s">
        <v>363</v>
      </c>
      <c r="D1051" s="288" t="s">
        <v>80</v>
      </c>
      <c r="E1051" s="314" t="s">
        <v>416</v>
      </c>
      <c r="F1051" s="314">
        <v>41196</v>
      </c>
      <c r="G1051" s="288" t="s">
        <v>1569</v>
      </c>
      <c r="H1051" s="286">
        <v>10</v>
      </c>
      <c r="I1051" s="288" t="s">
        <v>865</v>
      </c>
      <c r="J1051" s="333"/>
      <c r="P1051" s="273"/>
    </row>
    <row r="1052" spans="1:16" s="333" customFormat="1" ht="10.5" customHeight="1" outlineLevel="2">
      <c r="A1052" s="273">
        <v>6</v>
      </c>
      <c r="B1052" s="273">
        <v>2013</v>
      </c>
      <c r="C1052" s="275" t="s">
        <v>363</v>
      </c>
      <c r="D1052" s="293" t="s">
        <v>80</v>
      </c>
      <c r="E1052" s="275" t="s">
        <v>386</v>
      </c>
      <c r="F1052" s="293">
        <v>41322</v>
      </c>
      <c r="G1052" s="275"/>
      <c r="H1052" s="273">
        <v>5</v>
      </c>
      <c r="I1052" s="275" t="s">
        <v>364</v>
      </c>
      <c r="J1052" s="281"/>
      <c r="K1052" s="313"/>
      <c r="L1052" s="316"/>
      <c r="M1052" s="316"/>
      <c r="P1052" s="342"/>
    </row>
    <row r="1053" spans="1:16" s="316" customFormat="1" ht="10.5" customHeight="1" outlineLevel="2">
      <c r="A1053" s="273">
        <v>10</v>
      </c>
      <c r="B1053" s="273">
        <v>2013</v>
      </c>
      <c r="C1053" s="275" t="s">
        <v>363</v>
      </c>
      <c r="D1053" s="293" t="s">
        <v>80</v>
      </c>
      <c r="E1053" s="275" t="s">
        <v>422</v>
      </c>
      <c r="F1053" s="293">
        <v>41336</v>
      </c>
      <c r="G1053" s="275" t="s">
        <v>1714</v>
      </c>
      <c r="H1053" s="273">
        <v>3</v>
      </c>
      <c r="I1053" s="275" t="s">
        <v>67</v>
      </c>
      <c r="J1053" s="333"/>
      <c r="K1053" s="313"/>
      <c r="P1053" s="340"/>
    </row>
    <row r="1054" spans="1:16" s="335" customFormat="1" ht="10.5" customHeight="1" outlineLevel="2">
      <c r="A1054" s="273">
        <v>3</v>
      </c>
      <c r="B1054" s="273">
        <v>2013</v>
      </c>
      <c r="C1054" s="293" t="s">
        <v>363</v>
      </c>
      <c r="D1054" s="275" t="s">
        <v>80</v>
      </c>
      <c r="E1054" s="275" t="s">
        <v>325</v>
      </c>
      <c r="F1054" s="293">
        <v>41434</v>
      </c>
      <c r="G1054" s="275" t="s">
        <v>1953</v>
      </c>
      <c r="H1054" s="273">
        <v>3</v>
      </c>
      <c r="I1054" s="275" t="s">
        <v>295</v>
      </c>
      <c r="J1054" s="307"/>
      <c r="K1054" s="313"/>
      <c r="L1054" s="316"/>
      <c r="M1054" s="316"/>
      <c r="P1054" s="346"/>
    </row>
    <row r="1055" spans="1:16" s="316" customFormat="1" ht="10.5" customHeight="1" outlineLevel="2">
      <c r="A1055" s="273">
        <v>2</v>
      </c>
      <c r="B1055" s="273">
        <v>2013</v>
      </c>
      <c r="C1055" s="293" t="s">
        <v>363</v>
      </c>
      <c r="D1055" s="275" t="s">
        <v>80</v>
      </c>
      <c r="E1055" s="275" t="s">
        <v>325</v>
      </c>
      <c r="F1055" s="293">
        <v>41434</v>
      </c>
      <c r="G1055" s="275" t="s">
        <v>1954</v>
      </c>
      <c r="H1055" s="273">
        <v>10</v>
      </c>
      <c r="I1055" s="275" t="s">
        <v>1326</v>
      </c>
      <c r="J1055" s="307"/>
      <c r="K1055" s="313"/>
      <c r="L1055" s="335"/>
      <c r="M1055" s="335"/>
      <c r="P1055" s="340"/>
    </row>
    <row r="1056" spans="1:16" s="316" customFormat="1" ht="10.5" customHeight="1" outlineLevel="2">
      <c r="A1056" s="265">
        <v>3</v>
      </c>
      <c r="B1056" s="266">
        <v>2014</v>
      </c>
      <c r="C1056" s="267" t="s">
        <v>363</v>
      </c>
      <c r="D1056" s="268" t="s">
        <v>80</v>
      </c>
      <c r="E1056" s="371" t="s">
        <v>422</v>
      </c>
      <c r="F1056" s="371">
        <v>41700</v>
      </c>
      <c r="G1056" s="267" t="s">
        <v>1464</v>
      </c>
      <c r="H1056" s="265">
        <v>3</v>
      </c>
      <c r="I1056" s="326" t="s">
        <v>1058</v>
      </c>
      <c r="J1056" s="307"/>
      <c r="K1056" s="313"/>
      <c r="L1056" s="335"/>
      <c r="M1056" s="335"/>
      <c r="P1056" s="340"/>
    </row>
    <row r="1057" spans="1:16" s="316" customFormat="1" ht="10.5" customHeight="1" outlineLevel="1">
      <c r="A1057" s="265"/>
      <c r="B1057" s="266"/>
      <c r="C1057" s="267"/>
      <c r="D1057" s="268" t="s">
        <v>1973</v>
      </c>
      <c r="E1057" s="371"/>
      <c r="F1057" s="371"/>
      <c r="G1057" s="267"/>
      <c r="H1057" s="265">
        <f>SUBTOTAL(9,H1047:H1056)</f>
        <v>66</v>
      </c>
      <c r="I1057" s="326"/>
      <c r="J1057" s="307"/>
      <c r="K1057" s="313"/>
      <c r="L1057" s="335"/>
      <c r="M1057" s="335"/>
      <c r="P1057" s="340"/>
    </row>
    <row r="1058" spans="1:16" s="335" customFormat="1" ht="10.5" customHeight="1" outlineLevel="2">
      <c r="A1058" s="286">
        <v>6</v>
      </c>
      <c r="B1058" s="287">
        <v>2012</v>
      </c>
      <c r="C1058" s="288" t="s">
        <v>362</v>
      </c>
      <c r="D1058" s="288" t="s">
        <v>204</v>
      </c>
      <c r="E1058" s="314" t="s">
        <v>416</v>
      </c>
      <c r="F1058" s="314">
        <v>41196</v>
      </c>
      <c r="G1058" s="288" t="s">
        <v>1571</v>
      </c>
      <c r="H1058" s="286">
        <v>3</v>
      </c>
      <c r="I1058" s="288" t="s">
        <v>398</v>
      </c>
      <c r="J1058" s="271"/>
      <c r="K1058" s="313"/>
      <c r="L1058" s="316"/>
      <c r="M1058" s="316"/>
      <c r="P1058" s="346"/>
    </row>
    <row r="1059" spans="1:16" s="335" customFormat="1" ht="10.5" customHeight="1" outlineLevel="2">
      <c r="A1059" s="273">
        <v>6</v>
      </c>
      <c r="B1059" s="273">
        <v>2013</v>
      </c>
      <c r="C1059" s="293" t="s">
        <v>362</v>
      </c>
      <c r="D1059" s="275" t="s">
        <v>204</v>
      </c>
      <c r="E1059" s="275" t="s">
        <v>325</v>
      </c>
      <c r="F1059" s="293">
        <v>41434</v>
      </c>
      <c r="G1059" s="275" t="s">
        <v>1571</v>
      </c>
      <c r="H1059" s="273">
        <v>3</v>
      </c>
      <c r="I1059" s="275" t="s">
        <v>297</v>
      </c>
      <c r="J1059" s="271"/>
      <c r="K1059" s="333"/>
      <c r="P1059" s="346"/>
    </row>
    <row r="1060" spans="1:16" s="324" customFormat="1" ht="10.5" customHeight="1" outlineLevel="2">
      <c r="A1060" s="265">
        <v>6</v>
      </c>
      <c r="B1060" s="266">
        <v>2014</v>
      </c>
      <c r="C1060" s="267" t="s">
        <v>362</v>
      </c>
      <c r="D1060" s="267" t="s">
        <v>204</v>
      </c>
      <c r="E1060" s="371" t="s">
        <v>325</v>
      </c>
      <c r="F1060" s="371">
        <v>41797</v>
      </c>
      <c r="G1060" s="267" t="s">
        <v>2316</v>
      </c>
      <c r="H1060" s="496">
        <v>7</v>
      </c>
      <c r="I1060" s="497" t="s">
        <v>336</v>
      </c>
      <c r="J1060" s="333"/>
      <c r="K1060" s="333"/>
      <c r="L1060" s="333"/>
      <c r="M1060" s="333"/>
      <c r="P1060" s="338"/>
    </row>
    <row r="1061" spans="1:16" s="324" customFormat="1" ht="10.5" customHeight="1" outlineLevel="2">
      <c r="A1061" s="265">
        <v>6</v>
      </c>
      <c r="B1061" s="266">
        <v>2014</v>
      </c>
      <c r="C1061" s="267" t="s">
        <v>362</v>
      </c>
      <c r="D1061" s="267" t="s">
        <v>204</v>
      </c>
      <c r="E1061" s="371" t="s">
        <v>325</v>
      </c>
      <c r="F1061" s="371">
        <v>41797</v>
      </c>
      <c r="G1061" s="267" t="s">
        <v>2317</v>
      </c>
      <c r="H1061" s="496">
        <v>3</v>
      </c>
      <c r="I1061" s="497" t="s">
        <v>297</v>
      </c>
      <c r="J1061" s="333"/>
      <c r="K1061" s="271"/>
      <c r="L1061" s="333"/>
      <c r="M1061" s="333"/>
      <c r="P1061" s="338"/>
    </row>
    <row r="1062" spans="1:16" s="324" customFormat="1" ht="10.5" customHeight="1" outlineLevel="2">
      <c r="A1062" s="265">
        <v>10</v>
      </c>
      <c r="B1062" s="265">
        <v>2014</v>
      </c>
      <c r="C1062" s="267" t="s">
        <v>362</v>
      </c>
      <c r="D1062" s="371" t="s">
        <v>204</v>
      </c>
      <c r="E1062" s="267" t="s">
        <v>416</v>
      </c>
      <c r="F1062" s="501">
        <v>41924</v>
      </c>
      <c r="G1062" s="267" t="s">
        <v>2438</v>
      </c>
      <c r="H1062" s="265">
        <v>10</v>
      </c>
      <c r="I1062" s="326" t="s">
        <v>143</v>
      </c>
      <c r="J1062" s="333"/>
      <c r="K1062" s="271"/>
      <c r="L1062" s="333"/>
      <c r="M1062" s="333"/>
      <c r="P1062" s="338"/>
    </row>
    <row r="1063" spans="1:16" s="333" customFormat="1" ht="10.5" customHeight="1" outlineLevel="2">
      <c r="A1063" s="265">
        <v>10</v>
      </c>
      <c r="B1063" s="265">
        <v>2014</v>
      </c>
      <c r="C1063" s="267" t="s">
        <v>362</v>
      </c>
      <c r="D1063" s="371" t="s">
        <v>204</v>
      </c>
      <c r="E1063" s="267" t="s">
        <v>416</v>
      </c>
      <c r="F1063" s="501">
        <v>41924</v>
      </c>
      <c r="G1063" s="267" t="s">
        <v>2439</v>
      </c>
      <c r="H1063" s="265">
        <v>3</v>
      </c>
      <c r="I1063" s="326" t="s">
        <v>374</v>
      </c>
      <c r="K1063" s="271"/>
      <c r="P1063" s="342"/>
    </row>
    <row r="1064" spans="1:16" s="333" customFormat="1" ht="10.5" customHeight="1" outlineLevel="1">
      <c r="A1064" s="265"/>
      <c r="B1064" s="265"/>
      <c r="C1064" s="267"/>
      <c r="D1064" s="371" t="s">
        <v>205</v>
      </c>
      <c r="E1064" s="267"/>
      <c r="F1064" s="501"/>
      <c r="G1064" s="267"/>
      <c r="H1064" s="265">
        <f>SUBTOTAL(9,H1058:H1063)</f>
        <v>29</v>
      </c>
      <c r="I1064" s="326"/>
      <c r="K1064" s="271"/>
      <c r="P1064" s="342"/>
    </row>
    <row r="1065" spans="1:16" s="333" customFormat="1" ht="10.5" customHeight="1" outlineLevel="2">
      <c r="A1065" s="286">
        <v>6</v>
      </c>
      <c r="B1065" s="287">
        <v>2012</v>
      </c>
      <c r="C1065" s="288" t="s">
        <v>428</v>
      </c>
      <c r="D1065" s="288" t="s">
        <v>1572</v>
      </c>
      <c r="E1065" s="314" t="s">
        <v>416</v>
      </c>
      <c r="F1065" s="314">
        <v>41196</v>
      </c>
      <c r="G1065" s="288" t="s">
        <v>1573</v>
      </c>
      <c r="H1065" s="286">
        <v>7</v>
      </c>
      <c r="I1065" s="288" t="s">
        <v>432</v>
      </c>
      <c r="J1065" s="271"/>
      <c r="K1065" s="271"/>
      <c r="L1065" s="271"/>
      <c r="M1065" s="271"/>
      <c r="P1065" s="342"/>
    </row>
    <row r="1066" spans="1:16" s="333" customFormat="1" ht="10.5" customHeight="1" outlineLevel="2">
      <c r="A1066" s="273">
        <v>10</v>
      </c>
      <c r="B1066" s="274">
        <v>2013</v>
      </c>
      <c r="C1066" s="275" t="s">
        <v>428</v>
      </c>
      <c r="D1066" s="275" t="s">
        <v>1572</v>
      </c>
      <c r="E1066" s="293" t="s">
        <v>416</v>
      </c>
      <c r="F1066" s="293">
        <v>41560</v>
      </c>
      <c r="G1066" s="275" t="s">
        <v>1955</v>
      </c>
      <c r="H1066" s="273">
        <v>10</v>
      </c>
      <c r="I1066" s="275" t="s">
        <v>454</v>
      </c>
      <c r="J1066" s="271"/>
      <c r="K1066" s="271"/>
      <c r="L1066" s="271"/>
      <c r="M1066" s="271"/>
      <c r="P1066" s="342"/>
    </row>
    <row r="1067" spans="1:16" s="333" customFormat="1" ht="10.5" customHeight="1" outlineLevel="1">
      <c r="A1067" s="273"/>
      <c r="B1067" s="274"/>
      <c r="C1067" s="275"/>
      <c r="D1067" s="275" t="s">
        <v>1574</v>
      </c>
      <c r="E1067" s="293"/>
      <c r="F1067" s="293"/>
      <c r="G1067" s="275"/>
      <c r="H1067" s="273">
        <f>SUBTOTAL(9,H1065:H1066)</f>
        <v>17</v>
      </c>
      <c r="I1067" s="275"/>
      <c r="J1067" s="271"/>
      <c r="K1067" s="271"/>
      <c r="L1067" s="271"/>
      <c r="M1067" s="271"/>
      <c r="P1067" s="342"/>
    </row>
    <row r="1068" spans="1:16" s="278" customFormat="1" ht="10.5" customHeight="1" outlineLevel="2">
      <c r="A1068" s="273">
        <v>3</v>
      </c>
      <c r="B1068" s="274">
        <v>2013</v>
      </c>
      <c r="C1068" s="275" t="s">
        <v>428</v>
      </c>
      <c r="D1068" s="275" t="s">
        <v>1725</v>
      </c>
      <c r="E1068" s="275" t="s">
        <v>394</v>
      </c>
      <c r="F1068" s="293">
        <v>41350</v>
      </c>
      <c r="G1068" s="275" t="s">
        <v>1726</v>
      </c>
      <c r="H1068" s="273">
        <v>5</v>
      </c>
      <c r="I1068" s="275" t="s">
        <v>486</v>
      </c>
      <c r="P1068" s="273"/>
    </row>
    <row r="1069" spans="1:16" s="278" customFormat="1" ht="10.5" customHeight="1" outlineLevel="2">
      <c r="A1069" s="273">
        <v>3</v>
      </c>
      <c r="B1069" s="274">
        <v>2013</v>
      </c>
      <c r="C1069" s="275" t="s">
        <v>428</v>
      </c>
      <c r="D1069" s="275" t="s">
        <v>1725</v>
      </c>
      <c r="E1069" s="275" t="s">
        <v>394</v>
      </c>
      <c r="F1069" s="293">
        <v>41350</v>
      </c>
      <c r="G1069" s="275" t="s">
        <v>1727</v>
      </c>
      <c r="H1069" s="273">
        <v>5</v>
      </c>
      <c r="I1069" s="275" t="s">
        <v>464</v>
      </c>
      <c r="P1069" s="273"/>
    </row>
    <row r="1070" spans="1:16" s="278" customFormat="1" ht="10.5" customHeight="1" outlineLevel="1">
      <c r="A1070" s="273"/>
      <c r="B1070" s="274"/>
      <c r="C1070" s="275"/>
      <c r="D1070" s="275" t="s">
        <v>1728</v>
      </c>
      <c r="E1070" s="275"/>
      <c r="F1070" s="293"/>
      <c r="G1070" s="275"/>
      <c r="H1070" s="273">
        <f>SUBTOTAL(9,H1068:H1069)</f>
        <v>10</v>
      </c>
      <c r="I1070" s="275"/>
      <c r="P1070" s="273"/>
    </row>
    <row r="1071" spans="1:16" s="497" customFormat="1" ht="10.5" customHeight="1">
      <c r="A1071" s="496"/>
      <c r="B1071" s="525"/>
      <c r="C1071" s="500"/>
      <c r="D1071" s="500" t="s">
        <v>419</v>
      </c>
      <c r="E1071" s="500"/>
      <c r="F1071" s="501"/>
      <c r="G1071" s="500"/>
      <c r="H1071" s="496">
        <f>SUBTOTAL(9,H2:H1069)</f>
        <v>6251</v>
      </c>
      <c r="I1071" s="500"/>
      <c r="P1071" s="496"/>
    </row>
    <row r="1072" spans="1:16" s="278" customFormat="1" ht="10.5" customHeight="1">
      <c r="A1072" s="265"/>
      <c r="B1072" s="266"/>
      <c r="C1072" s="267"/>
      <c r="D1072" s="268"/>
      <c r="E1072" s="371"/>
      <c r="F1072" s="371"/>
      <c r="G1072" s="267"/>
      <c r="H1072" s="265"/>
      <c r="I1072" s="326"/>
      <c r="P1072" s="273"/>
    </row>
    <row r="1073" spans="1:16" s="326" customFormat="1" ht="10.5" customHeight="1">
      <c r="A1073" s="265"/>
      <c r="B1073" s="266"/>
      <c r="C1073" s="267"/>
      <c r="D1073" s="267"/>
      <c r="E1073" s="267"/>
      <c r="F1073" s="371"/>
      <c r="G1073" s="267"/>
      <c r="H1073" s="265"/>
      <c r="I1073" s="267"/>
      <c r="P1073" s="265"/>
    </row>
    <row r="1074" spans="1:16" s="326" customFormat="1" ht="10.5" customHeight="1">
      <c r="A1074" s="265"/>
      <c r="B1074" s="266"/>
      <c r="C1074" s="267"/>
      <c r="D1074" s="267"/>
      <c r="E1074" s="267"/>
      <c r="F1074" s="371"/>
      <c r="G1074" s="267"/>
      <c r="H1074" s="265"/>
      <c r="I1074" s="267"/>
      <c r="P1074" s="265"/>
    </row>
    <row r="1075" spans="1:16" s="326" customFormat="1" ht="10.5" customHeight="1">
      <c r="A1075" s="265"/>
      <c r="B1075" s="266"/>
      <c r="C1075" s="267"/>
      <c r="D1075" s="267"/>
      <c r="E1075" s="267"/>
      <c r="F1075" s="371"/>
      <c r="G1075" s="267"/>
      <c r="H1075" s="265"/>
      <c r="I1075" s="267"/>
      <c r="P1075" s="265"/>
    </row>
    <row r="1076" spans="1:16" s="326" customFormat="1" ht="10.5" customHeight="1">
      <c r="A1076" s="265"/>
      <c r="B1076" s="266"/>
      <c r="C1076" s="267"/>
      <c r="D1076" s="267"/>
      <c r="E1076" s="267"/>
      <c r="F1076" s="371"/>
      <c r="G1076" s="267"/>
      <c r="H1076" s="265"/>
      <c r="I1076" s="267"/>
      <c r="P1076" s="265"/>
    </row>
    <row r="1077" spans="1:16" s="326" customFormat="1" ht="10.5" customHeight="1">
      <c r="A1077" s="265"/>
      <c r="B1077" s="266"/>
      <c r="C1077" s="267"/>
      <c r="D1077" s="267"/>
      <c r="E1077" s="267"/>
      <c r="F1077" s="371"/>
      <c r="G1077" s="267"/>
      <c r="H1077" s="265"/>
      <c r="I1077" s="267"/>
      <c r="P1077" s="265"/>
    </row>
    <row r="1078" spans="1:16" s="326" customFormat="1" ht="10.5" customHeight="1">
      <c r="A1078" s="265"/>
      <c r="B1078" s="266"/>
      <c r="C1078" s="267"/>
      <c r="D1078" s="267"/>
      <c r="E1078" s="267"/>
      <c r="F1078" s="371"/>
      <c r="G1078" s="267"/>
      <c r="H1078" s="265"/>
      <c r="I1078" s="267"/>
      <c r="P1078" s="265"/>
    </row>
    <row r="1079" spans="1:16" s="326" customFormat="1" ht="10.5" customHeight="1">
      <c r="A1079" s="265"/>
      <c r="B1079" s="266"/>
      <c r="C1079" s="267"/>
      <c r="D1079" s="267"/>
      <c r="E1079" s="267"/>
      <c r="F1079" s="371"/>
      <c r="G1079" s="267"/>
      <c r="H1079" s="265"/>
      <c r="I1079" s="267"/>
      <c r="P1079" s="265"/>
    </row>
    <row r="1080" spans="1:16" s="326" customFormat="1" ht="10.5" customHeight="1">
      <c r="A1080" s="265"/>
      <c r="B1080" s="266"/>
      <c r="C1080" s="267"/>
      <c r="D1080" s="267"/>
      <c r="E1080" s="267"/>
      <c r="F1080" s="371"/>
      <c r="G1080" s="267"/>
      <c r="H1080" s="265"/>
      <c r="I1080" s="267"/>
      <c r="P1080" s="265"/>
    </row>
    <row r="1081" spans="1:16" s="326" customFormat="1" ht="10.5" customHeight="1">
      <c r="A1081" s="265"/>
      <c r="B1081" s="266"/>
      <c r="C1081" s="267"/>
      <c r="D1081" s="267"/>
      <c r="E1081" s="267"/>
      <c r="F1081" s="371"/>
      <c r="G1081" s="267"/>
      <c r="H1081" s="265"/>
      <c r="I1081" s="267"/>
      <c r="P1081" s="265"/>
    </row>
    <row r="1082" spans="1:16" s="326" customFormat="1" ht="10.5" customHeight="1">
      <c r="A1082" s="265"/>
      <c r="B1082" s="266"/>
      <c r="C1082" s="267"/>
      <c r="D1082" s="267"/>
      <c r="E1082" s="267"/>
      <c r="F1082" s="371"/>
      <c r="G1082" s="267"/>
      <c r="H1082" s="265"/>
      <c r="I1082" s="267"/>
      <c r="P1082" s="265"/>
    </row>
    <row r="1083" spans="1:16" s="326" customFormat="1" ht="10.5" customHeight="1">
      <c r="A1083" s="265"/>
      <c r="B1083" s="266"/>
      <c r="C1083" s="267"/>
      <c r="D1083" s="267"/>
      <c r="E1083" s="267"/>
      <c r="F1083" s="371"/>
      <c r="G1083" s="267"/>
      <c r="H1083" s="265"/>
      <c r="I1083" s="267"/>
      <c r="P1083" s="265"/>
    </row>
    <row r="1084" spans="1:16" s="326" customFormat="1" ht="10.5" customHeight="1">
      <c r="A1084" s="265"/>
      <c r="B1084" s="266"/>
      <c r="C1084" s="267"/>
      <c r="D1084" s="267"/>
      <c r="E1084" s="267"/>
      <c r="F1084" s="371"/>
      <c r="G1084" s="267"/>
      <c r="H1084" s="265"/>
      <c r="I1084" s="267"/>
      <c r="P1084" s="265"/>
    </row>
    <row r="1085" spans="1:16" s="326" customFormat="1" ht="10.5" customHeight="1">
      <c r="A1085" s="265"/>
      <c r="B1085" s="266"/>
      <c r="C1085" s="267"/>
      <c r="D1085" s="267"/>
      <c r="E1085" s="267"/>
      <c r="F1085" s="371"/>
      <c r="G1085" s="267"/>
      <c r="H1085" s="265"/>
      <c r="I1085" s="267"/>
      <c r="P1085" s="265"/>
    </row>
    <row r="1086" spans="1:16" s="326" customFormat="1" ht="10.5" customHeight="1">
      <c r="A1086" s="265"/>
      <c r="B1086" s="266"/>
      <c r="C1086" s="267"/>
      <c r="D1086" s="267"/>
      <c r="E1086" s="267"/>
      <c r="F1086" s="371"/>
      <c r="G1086" s="267"/>
      <c r="H1086" s="265"/>
      <c r="P1086" s="265"/>
    </row>
    <row r="1087" spans="1:16" s="326" customFormat="1" ht="10.5" customHeight="1">
      <c r="A1087" s="265"/>
      <c r="B1087" s="266"/>
      <c r="C1087" s="267"/>
      <c r="D1087" s="267"/>
      <c r="E1087" s="267"/>
      <c r="F1087" s="371"/>
      <c r="G1087" s="267"/>
      <c r="H1087" s="265"/>
      <c r="P1087" s="265"/>
    </row>
    <row r="1088" spans="1:16" s="326" customFormat="1" ht="10.5" customHeight="1">
      <c r="A1088" s="265"/>
      <c r="B1088" s="266"/>
      <c r="C1088" s="267"/>
      <c r="D1088" s="267"/>
      <c r="E1088" s="267"/>
      <c r="F1088" s="371"/>
      <c r="G1088" s="267"/>
      <c r="H1088" s="265"/>
      <c r="P1088" s="265"/>
    </row>
    <row r="1089" spans="1:16" s="326" customFormat="1" ht="10.5" customHeight="1">
      <c r="A1089" s="265"/>
      <c r="B1089" s="266"/>
      <c r="C1089" s="267"/>
      <c r="D1089" s="267"/>
      <c r="E1089" s="267"/>
      <c r="F1089" s="371"/>
      <c r="G1089" s="267"/>
      <c r="H1089" s="265"/>
      <c r="P1089" s="265"/>
    </row>
    <row r="1090" spans="1:16" s="326" customFormat="1" ht="10.5" customHeight="1">
      <c r="A1090" s="265"/>
      <c r="B1090" s="266"/>
      <c r="C1090" s="267"/>
      <c r="D1090" s="267"/>
      <c r="E1090" s="267"/>
      <c r="F1090" s="371"/>
      <c r="G1090" s="267"/>
      <c r="H1090" s="265"/>
      <c r="P1090" s="265"/>
    </row>
    <row r="1091" spans="1:16" s="326" customFormat="1" ht="10.5" customHeight="1">
      <c r="A1091" s="265"/>
      <c r="B1091" s="266"/>
      <c r="C1091" s="267"/>
      <c r="D1091" s="267"/>
      <c r="E1091" s="267"/>
      <c r="F1091" s="371"/>
      <c r="G1091" s="267"/>
      <c r="H1091" s="265"/>
      <c r="P1091" s="265"/>
    </row>
    <row r="1092" spans="1:16" s="326" customFormat="1" ht="10.5" customHeight="1">
      <c r="A1092" s="265"/>
      <c r="B1092" s="266"/>
      <c r="C1092" s="267"/>
      <c r="D1092" s="267"/>
      <c r="E1092" s="267"/>
      <c r="F1092" s="371"/>
      <c r="G1092" s="267"/>
      <c r="H1092" s="265"/>
      <c r="P1092" s="265"/>
    </row>
    <row r="1093" spans="1:16" s="326" customFormat="1" ht="10.5" customHeight="1">
      <c r="A1093" s="265"/>
      <c r="B1093" s="266"/>
      <c r="C1093" s="267"/>
      <c r="D1093" s="267"/>
      <c r="E1093" s="267"/>
      <c r="F1093" s="371"/>
      <c r="G1093" s="267"/>
      <c r="H1093" s="265"/>
      <c r="P1093" s="265"/>
    </row>
    <row r="1094" spans="1:16" s="326" customFormat="1" ht="10.5" customHeight="1">
      <c r="A1094" s="265"/>
      <c r="B1094" s="266"/>
      <c r="C1094" s="267"/>
      <c r="D1094" s="267"/>
      <c r="E1094" s="267"/>
      <c r="F1094" s="371"/>
      <c r="G1094" s="267"/>
      <c r="H1094" s="265"/>
      <c r="P1094" s="265"/>
    </row>
    <row r="1095" spans="1:16" s="326" customFormat="1" ht="10.5" customHeight="1">
      <c r="A1095" s="265"/>
      <c r="B1095" s="266"/>
      <c r="C1095" s="267"/>
      <c r="D1095" s="267"/>
      <c r="E1095" s="267"/>
      <c r="F1095" s="371"/>
      <c r="G1095" s="267"/>
      <c r="H1095" s="265"/>
      <c r="P1095" s="265"/>
    </row>
    <row r="1096" spans="1:16" s="326" customFormat="1" ht="10.5" customHeight="1">
      <c r="A1096" s="265"/>
      <c r="B1096" s="358"/>
      <c r="C1096" s="270">
        <v>5692</v>
      </c>
      <c r="D1096" s="267"/>
      <c r="E1096" s="267" t="s">
        <v>2051</v>
      </c>
      <c r="F1096" s="371" t="s">
        <v>2460</v>
      </c>
      <c r="G1096" s="267"/>
      <c r="H1096" s="265"/>
      <c r="P1096" s="265"/>
    </row>
    <row r="1097" spans="1:16" s="326" customFormat="1" ht="10.5" customHeight="1">
      <c r="A1097" s="265"/>
      <c r="B1097" s="358"/>
      <c r="C1097" s="270">
        <v>551</v>
      </c>
      <c r="D1097" s="267"/>
      <c r="E1097" s="267" t="s">
        <v>2052</v>
      </c>
      <c r="F1097" s="371"/>
      <c r="G1097" s="267"/>
      <c r="H1097" s="265"/>
      <c r="P1097" s="265"/>
    </row>
    <row r="1098" spans="1:16" s="326" customFormat="1" ht="10.5" customHeight="1">
      <c r="A1098" s="265"/>
      <c r="B1098" s="358"/>
      <c r="C1098" s="270">
        <v>70</v>
      </c>
      <c r="D1098" s="267"/>
      <c r="E1098" s="267" t="s">
        <v>2053</v>
      </c>
      <c r="F1098" s="371"/>
      <c r="G1098" s="371"/>
      <c r="H1098" s="265"/>
      <c r="P1098" s="265"/>
    </row>
    <row r="1099" spans="1:16" s="326" customFormat="1" ht="10.5" customHeight="1">
      <c r="A1099" s="265"/>
      <c r="B1099" s="358"/>
      <c r="C1099" s="270">
        <v>1365</v>
      </c>
      <c r="D1099" s="267"/>
      <c r="E1099" s="267" t="s">
        <v>2074</v>
      </c>
      <c r="F1099" s="371"/>
      <c r="G1099" s="267"/>
      <c r="H1099" s="265"/>
      <c r="P1099" s="265"/>
    </row>
    <row r="1100" spans="1:16" s="326" customFormat="1" ht="10.5" customHeight="1">
      <c r="A1100" s="265"/>
      <c r="B1100" s="265"/>
      <c r="C1100" s="267">
        <v>5</v>
      </c>
      <c r="D1100" s="267"/>
      <c r="E1100" s="267" t="s">
        <v>2179</v>
      </c>
      <c r="F1100" s="371"/>
      <c r="G1100" s="371"/>
      <c r="H1100" s="265"/>
      <c r="P1100" s="265"/>
    </row>
    <row r="1101" spans="1:16" s="326" customFormat="1" ht="10.5" customHeight="1">
      <c r="A1101" s="265"/>
      <c r="B1101" s="265"/>
      <c r="C1101" s="267">
        <v>30</v>
      </c>
      <c r="D1101" s="267"/>
      <c r="E1101" s="267" t="s">
        <v>2204</v>
      </c>
      <c r="F1101" s="371"/>
      <c r="G1101" s="371"/>
      <c r="H1101" s="265"/>
      <c r="P1101" s="265"/>
    </row>
    <row r="1102" spans="1:16" s="326" customFormat="1" ht="10.5" customHeight="1">
      <c r="A1102" s="265"/>
      <c r="B1102" s="358"/>
      <c r="C1102" s="270">
        <f>+C1096-C1097-C1098-C1099-C1100-C1101</f>
        <v>3671</v>
      </c>
      <c r="D1102" s="267"/>
      <c r="E1102" s="270" t="s">
        <v>1613</v>
      </c>
      <c r="F1102" s="371"/>
      <c r="G1102" s="371"/>
      <c r="H1102" s="265"/>
      <c r="P1102" s="265"/>
    </row>
    <row r="1103" spans="1:16" s="326" customFormat="1" ht="10.5" customHeight="1">
      <c r="A1103" s="265"/>
      <c r="B1103" s="266"/>
      <c r="C1103" s="373"/>
      <c r="D1103" s="267"/>
      <c r="E1103" s="267"/>
      <c r="F1103" s="371"/>
      <c r="G1103" s="371"/>
      <c r="H1103" s="265"/>
      <c r="P1103" s="265"/>
    </row>
    <row r="1104" spans="1:16" s="326" customFormat="1" ht="10.5" customHeight="1">
      <c r="A1104" s="265"/>
      <c r="B1104" s="358"/>
      <c r="C1104" s="374">
        <f>+SUM(C1102-C1103)</f>
        <v>3671</v>
      </c>
      <c r="D1104" s="270"/>
      <c r="E1104" s="270" t="s">
        <v>1730</v>
      </c>
      <c r="F1104" s="371"/>
      <c r="G1104" s="371"/>
      <c r="H1104" s="265"/>
      <c r="P1104" s="265"/>
    </row>
    <row r="1105" spans="1:16" s="326" customFormat="1" ht="10.5" customHeight="1">
      <c r="A1105" s="265"/>
      <c r="B1105" s="265"/>
      <c r="C1105" s="267"/>
      <c r="D1105" s="267"/>
      <c r="E1105" s="267"/>
      <c r="F1105" s="371"/>
      <c r="G1105" s="371"/>
      <c r="H1105" s="265"/>
      <c r="P1105" s="265"/>
    </row>
    <row r="1106" spans="1:16" s="326" customFormat="1" ht="10.5" customHeight="1">
      <c r="A1106" s="265"/>
      <c r="B1106" s="265"/>
      <c r="C1106" s="267">
        <v>50</v>
      </c>
      <c r="D1106" s="267"/>
      <c r="E1106" s="267" t="s">
        <v>378</v>
      </c>
      <c r="F1106" s="371"/>
      <c r="G1106" s="376"/>
      <c r="H1106" s="265"/>
      <c r="P1106" s="265"/>
    </row>
    <row r="1107" spans="1:16" s="326" customFormat="1" ht="10.5" customHeight="1">
      <c r="A1107" s="265"/>
      <c r="B1107" s="265"/>
      <c r="C1107" s="267">
        <v>35</v>
      </c>
      <c r="D1107" s="267"/>
      <c r="E1107" s="267" t="s">
        <v>609</v>
      </c>
      <c r="F1107" s="371"/>
      <c r="G1107" s="376"/>
      <c r="H1107" s="265"/>
      <c r="P1107" s="265"/>
    </row>
    <row r="1108" spans="1:16" s="326" customFormat="1" ht="10.5" customHeight="1">
      <c r="A1108" s="265"/>
      <c r="B1108" s="265"/>
      <c r="C1108" s="267">
        <v>55</v>
      </c>
      <c r="D1108" s="267"/>
      <c r="E1108" s="267" t="s">
        <v>390</v>
      </c>
      <c r="F1108" s="371"/>
      <c r="G1108" s="376"/>
      <c r="H1108" s="265"/>
      <c r="P1108" s="265"/>
    </row>
    <row r="1109" spans="1:16" s="326" customFormat="1" ht="10.5" customHeight="1">
      <c r="A1109" s="265"/>
      <c r="B1109" s="265"/>
      <c r="C1109" s="267">
        <v>40</v>
      </c>
      <c r="D1109" s="267"/>
      <c r="E1109" s="267" t="s">
        <v>386</v>
      </c>
      <c r="F1109" s="371"/>
      <c r="G1109" s="376"/>
      <c r="H1109" s="265"/>
      <c r="P1109" s="265"/>
    </row>
    <row r="1110" spans="1:16" s="326" customFormat="1" ht="10.5" customHeight="1">
      <c r="A1110" s="265"/>
      <c r="B1110" s="265"/>
      <c r="C1110" s="267">
        <v>60</v>
      </c>
      <c r="D1110" s="267"/>
      <c r="E1110" s="267" t="s">
        <v>986</v>
      </c>
      <c r="F1110" s="371"/>
      <c r="G1110" s="376"/>
      <c r="H1110" s="265"/>
      <c r="P1110" s="265"/>
    </row>
    <row r="1111" spans="1:16" s="326" customFormat="1" ht="10.5" customHeight="1">
      <c r="A1111" s="265"/>
      <c r="B1111" s="265"/>
      <c r="C1111" s="267">
        <v>25</v>
      </c>
      <c r="D1111" s="267"/>
      <c r="E1111" s="267" t="s">
        <v>317</v>
      </c>
      <c r="F1111" s="371"/>
      <c r="G1111" s="376"/>
      <c r="H1111" s="265"/>
      <c r="P1111" s="265"/>
    </row>
    <row r="1112" spans="1:16" s="326" customFormat="1" ht="10.5" customHeight="1">
      <c r="A1112" s="265"/>
      <c r="B1112" s="265"/>
      <c r="C1112" s="267">
        <v>40</v>
      </c>
      <c r="D1112" s="267"/>
      <c r="E1112" s="267" t="s">
        <v>373</v>
      </c>
      <c r="F1112" s="371"/>
      <c r="G1112" s="376"/>
      <c r="H1112" s="265"/>
      <c r="P1112" s="265"/>
    </row>
    <row r="1113" spans="1:16" s="326" customFormat="1" ht="10.5" customHeight="1">
      <c r="A1113" s="265"/>
      <c r="B1113" s="265"/>
      <c r="C1113" s="267">
        <v>540</v>
      </c>
      <c r="D1113" s="267"/>
      <c r="E1113" s="267" t="s">
        <v>422</v>
      </c>
      <c r="F1113" s="371"/>
      <c r="G1113" s="376"/>
      <c r="H1113" s="265"/>
      <c r="P1113" s="265"/>
    </row>
    <row r="1114" spans="1:16" s="326" customFormat="1" ht="10.5" customHeight="1">
      <c r="A1114" s="265"/>
      <c r="B1114" s="265"/>
      <c r="C1114" s="267">
        <v>540</v>
      </c>
      <c r="D1114" s="267"/>
      <c r="E1114" s="267" t="s">
        <v>366</v>
      </c>
      <c r="F1114" s="371"/>
      <c r="G1114" s="371"/>
      <c r="H1114" s="265"/>
      <c r="P1114" s="265"/>
    </row>
    <row r="1115" spans="1:16" s="326" customFormat="1" ht="10.5" customHeight="1">
      <c r="A1115" s="265"/>
      <c r="B1115" s="265"/>
      <c r="C1115" s="267">
        <v>260</v>
      </c>
      <c r="D1115" s="267"/>
      <c r="E1115" s="267" t="s">
        <v>2166</v>
      </c>
      <c r="F1115" s="371"/>
      <c r="G1115" s="376"/>
      <c r="H1115" s="265"/>
      <c r="P1115" s="265"/>
    </row>
    <row r="1116" spans="1:16" s="326" customFormat="1" ht="10.5" customHeight="1">
      <c r="A1116" s="265"/>
      <c r="B1116" s="265"/>
      <c r="C1116" s="267"/>
      <c r="D1116" s="267"/>
      <c r="E1116" s="267" t="s">
        <v>612</v>
      </c>
      <c r="F1116" s="371"/>
      <c r="G1116" s="376"/>
      <c r="H1116" s="265"/>
      <c r="P1116" s="265"/>
    </row>
    <row r="1117" spans="1:16" s="326" customFormat="1" ht="10.5" customHeight="1">
      <c r="A1117" s="265"/>
      <c r="B1117" s="265"/>
      <c r="C1117" s="267"/>
      <c r="D1117" s="267"/>
      <c r="E1117" s="267" t="s">
        <v>440</v>
      </c>
      <c r="F1117" s="371"/>
      <c r="G1117" s="376"/>
      <c r="H1117" s="265"/>
      <c r="P1117" s="265"/>
    </row>
    <row r="1118" spans="1:16" s="326" customFormat="1" ht="10.5" customHeight="1">
      <c r="A1118" s="265"/>
      <c r="B1118" s="265"/>
      <c r="C1118" s="267">
        <v>40</v>
      </c>
      <c r="D1118" s="267"/>
      <c r="E1118" s="267" t="s">
        <v>114</v>
      </c>
      <c r="F1118" s="371"/>
      <c r="G1118" s="376"/>
      <c r="H1118" s="265"/>
      <c r="P1118" s="265"/>
    </row>
    <row r="1119" spans="1:16" s="326" customFormat="1" ht="10.5" customHeight="1">
      <c r="A1119" s="265"/>
      <c r="B1119" s="265"/>
      <c r="C1119" s="267">
        <v>45</v>
      </c>
      <c r="D1119" s="267"/>
      <c r="E1119" s="267" t="s">
        <v>375</v>
      </c>
      <c r="F1119" s="371"/>
      <c r="G1119" s="376"/>
      <c r="H1119" s="265"/>
      <c r="P1119" s="265"/>
    </row>
    <row r="1120" spans="1:16" s="326" customFormat="1" ht="10.5" customHeight="1">
      <c r="A1120" s="265"/>
      <c r="B1120" s="265"/>
      <c r="C1120" s="267">
        <v>30</v>
      </c>
      <c r="D1120" s="267"/>
      <c r="E1120" s="267" t="s">
        <v>394</v>
      </c>
      <c r="F1120" s="371"/>
      <c r="G1120" s="376"/>
      <c r="H1120" s="265"/>
      <c r="P1120" s="265"/>
    </row>
    <row r="1121" spans="1:16" s="326" customFormat="1" ht="10.5" customHeight="1">
      <c r="A1121" s="265"/>
      <c r="B1121" s="265"/>
      <c r="C1121" s="267">
        <v>40</v>
      </c>
      <c r="D1121" s="267"/>
      <c r="E1121" s="267" t="s">
        <v>399</v>
      </c>
      <c r="F1121" s="371"/>
      <c r="G1121" s="376"/>
      <c r="H1121" s="265"/>
      <c r="P1121" s="265"/>
    </row>
    <row r="1122" spans="1:16" s="326" customFormat="1" ht="10.5" customHeight="1">
      <c r="A1122" s="265"/>
      <c r="B1122" s="265"/>
      <c r="C1122" s="267">
        <v>35</v>
      </c>
      <c r="D1122" s="267"/>
      <c r="E1122" s="267" t="s">
        <v>400</v>
      </c>
      <c r="F1122" s="371"/>
      <c r="G1122" s="376"/>
      <c r="H1122" s="265"/>
      <c r="P1122" s="265"/>
    </row>
    <row r="1123" spans="1:16" s="326" customFormat="1" ht="10.5" customHeight="1">
      <c r="A1123" s="265"/>
      <c r="B1123" s="265"/>
      <c r="C1123" s="267">
        <v>20</v>
      </c>
      <c r="D1123" s="267"/>
      <c r="E1123" s="267" t="s">
        <v>433</v>
      </c>
      <c r="F1123" s="371"/>
      <c r="G1123" s="376"/>
      <c r="H1123" s="265"/>
      <c r="P1123" s="265"/>
    </row>
    <row r="1124" spans="1:16" s="326" customFormat="1" ht="10.5" customHeight="1">
      <c r="A1124" s="265"/>
      <c r="B1124" s="265"/>
      <c r="C1124" s="267">
        <v>20</v>
      </c>
      <c r="D1124" s="267"/>
      <c r="E1124" s="267" t="s">
        <v>110</v>
      </c>
      <c r="F1124" s="371"/>
      <c r="G1124" s="376"/>
      <c r="H1124" s="265"/>
      <c r="P1124" s="265"/>
    </row>
    <row r="1125" spans="1:16" s="326" customFormat="1" ht="10.5" customHeight="1">
      <c r="A1125" s="265"/>
      <c r="B1125" s="265"/>
      <c r="C1125" s="267"/>
      <c r="D1125" s="267"/>
      <c r="E1125" s="267" t="s">
        <v>111</v>
      </c>
      <c r="F1125" s="371"/>
      <c r="G1125" s="376"/>
      <c r="H1125" s="265"/>
      <c r="P1125" s="265"/>
    </row>
    <row r="1126" spans="1:16" s="326" customFormat="1" ht="10.5" customHeight="1">
      <c r="A1126" s="265"/>
      <c r="B1126" s="265"/>
      <c r="C1126" s="267">
        <v>55</v>
      </c>
      <c r="D1126" s="267"/>
      <c r="E1126" s="267" t="s">
        <v>112</v>
      </c>
      <c r="F1126" s="371"/>
      <c r="G1126" s="376"/>
      <c r="H1126" s="265"/>
      <c r="I1126" s="375"/>
      <c r="P1126" s="265"/>
    </row>
    <row r="1127" spans="1:16" s="326" customFormat="1" ht="10.5" customHeight="1">
      <c r="A1127" s="265"/>
      <c r="B1127" s="265"/>
      <c r="C1127" s="267">
        <v>520</v>
      </c>
      <c r="D1127" s="267"/>
      <c r="E1127" s="267" t="s">
        <v>416</v>
      </c>
      <c r="F1127" s="371"/>
      <c r="G1127" s="376"/>
      <c r="H1127" s="265"/>
      <c r="I1127" s="375"/>
      <c r="P1127" s="265"/>
    </row>
    <row r="1128" spans="1:16" s="326" customFormat="1" ht="10.5" customHeight="1">
      <c r="A1128" s="265"/>
      <c r="B1128" s="265"/>
      <c r="C1128" s="267">
        <v>20</v>
      </c>
      <c r="D1128" s="267"/>
      <c r="E1128" s="267" t="s">
        <v>222</v>
      </c>
      <c r="F1128" s="371"/>
      <c r="G1128" s="376"/>
      <c r="H1128" s="265"/>
      <c r="I1128" s="375"/>
      <c r="P1128" s="265"/>
    </row>
    <row r="1129" spans="1:16" s="326" customFormat="1" ht="10.5" customHeight="1">
      <c r="A1129" s="265"/>
      <c r="B1129" s="265"/>
      <c r="C1129" s="267">
        <v>60</v>
      </c>
      <c r="D1129" s="267"/>
      <c r="E1129" s="267" t="s">
        <v>393</v>
      </c>
      <c r="F1129" s="371"/>
      <c r="G1129" s="376"/>
      <c r="H1129" s="265"/>
      <c r="I1129" s="375"/>
      <c r="P1129" s="265"/>
    </row>
    <row r="1130" spans="1:16" s="326" customFormat="1" ht="10.5" customHeight="1">
      <c r="A1130" s="265"/>
      <c r="B1130" s="265"/>
      <c r="C1130" s="267">
        <v>30</v>
      </c>
      <c r="D1130" s="267"/>
      <c r="E1130" s="267" t="s">
        <v>1602</v>
      </c>
      <c r="F1130" s="371"/>
      <c r="G1130" s="371"/>
      <c r="H1130" s="265"/>
      <c r="I1130" s="375"/>
      <c r="P1130" s="265"/>
    </row>
    <row r="1131" spans="1:16" s="326" customFormat="1" ht="10.5" customHeight="1">
      <c r="A1131" s="265"/>
      <c r="B1131" s="265"/>
      <c r="C1131" s="267"/>
      <c r="D1131" s="267"/>
      <c r="E1131" s="267" t="s">
        <v>1956</v>
      </c>
      <c r="F1131" s="371"/>
      <c r="G1131" s="371"/>
      <c r="H1131" s="265"/>
      <c r="I1131" s="375"/>
      <c r="P1131" s="265"/>
    </row>
    <row r="1132" spans="1:16" s="326" customFormat="1" ht="10.5" customHeight="1">
      <c r="A1132" s="265"/>
      <c r="B1132" s="377"/>
      <c r="C1132" s="374"/>
      <c r="D1132" s="267"/>
      <c r="E1132" s="270"/>
      <c r="F1132" s="371"/>
      <c r="G1132" s="371"/>
      <c r="H1132" s="265"/>
      <c r="I1132" s="375"/>
      <c r="P1132" s="265"/>
    </row>
    <row r="1133" spans="1:16" s="326" customFormat="1" ht="10.5" customHeight="1">
      <c r="A1133" s="265"/>
      <c r="B1133" s="265"/>
      <c r="C1133" s="267"/>
      <c r="D1133" s="267"/>
      <c r="E1133" s="267"/>
      <c r="F1133" s="371"/>
      <c r="G1133" s="371"/>
      <c r="H1133" s="265"/>
      <c r="I1133" s="375"/>
      <c r="P1133" s="265"/>
    </row>
    <row r="1134" spans="1:16" s="326" customFormat="1" ht="10.5" customHeight="1">
      <c r="A1134" s="265"/>
      <c r="B1134" s="265"/>
      <c r="C1134" s="267"/>
      <c r="D1134" s="267"/>
      <c r="E1134" s="267"/>
      <c r="F1134" s="371"/>
      <c r="G1134" s="267"/>
      <c r="H1134" s="265"/>
      <c r="I1134" s="375"/>
      <c r="P1134" s="265"/>
    </row>
    <row r="1135" spans="1:16" s="326" customFormat="1" ht="10.5" customHeight="1">
      <c r="A1135" s="265"/>
      <c r="B1135" s="377"/>
      <c r="C1135" s="374">
        <f>+SUM(C1104:C1134)</f>
        <v>6231</v>
      </c>
      <c r="D1135" s="267"/>
      <c r="E1135" s="267" t="s">
        <v>109</v>
      </c>
      <c r="F1135" s="371"/>
      <c r="G1135" s="371"/>
      <c r="H1135" s="265"/>
      <c r="I1135" s="375"/>
      <c r="P1135" s="265"/>
    </row>
    <row r="1136" spans="1:16" s="326" customFormat="1" ht="10.5" customHeight="1">
      <c r="A1136" s="265"/>
      <c r="B1136" s="265"/>
      <c r="C1136" s="267"/>
      <c r="D1136" s="267"/>
      <c r="E1136" s="267"/>
      <c r="F1136" s="371"/>
      <c r="G1136" s="371"/>
      <c r="H1136" s="265"/>
      <c r="I1136" s="375"/>
      <c r="P1136" s="265"/>
    </row>
    <row r="1137" spans="1:16" s="326" customFormat="1" ht="10.5" customHeight="1">
      <c r="A1137" s="265"/>
      <c r="B1137" s="265"/>
      <c r="C1137" s="267"/>
      <c r="D1137" s="267"/>
      <c r="E1137" s="267"/>
      <c r="F1137" s="371"/>
      <c r="G1137" s="371"/>
      <c r="H1137" s="265"/>
      <c r="I1137" s="267"/>
      <c r="P1137" s="265"/>
    </row>
    <row r="1138" spans="1:16" s="326" customFormat="1" ht="10.5" customHeight="1">
      <c r="A1138" s="265"/>
      <c r="B1138" s="265"/>
      <c r="C1138" s="267"/>
      <c r="D1138" s="267"/>
      <c r="E1138" s="267"/>
      <c r="F1138" s="371"/>
      <c r="G1138" s="371"/>
      <c r="H1138" s="265"/>
      <c r="I1138" s="267"/>
      <c r="P1138" s="265"/>
    </row>
    <row r="1139" spans="1:16" s="326" customFormat="1" ht="10.5" customHeight="1">
      <c r="A1139" s="265"/>
      <c r="B1139" s="265"/>
      <c r="C1139" s="267"/>
      <c r="D1139" s="267"/>
      <c r="E1139" s="267"/>
      <c r="F1139" s="371"/>
      <c r="G1139" s="371"/>
      <c r="H1139" s="265"/>
      <c r="I1139" s="267"/>
      <c r="P1139" s="265"/>
    </row>
    <row r="1140" spans="1:16" s="326" customFormat="1" ht="10.5" customHeight="1">
      <c r="A1140" s="265"/>
      <c r="B1140" s="265"/>
      <c r="C1140" s="267"/>
      <c r="D1140" s="267"/>
      <c r="E1140" s="267"/>
      <c r="F1140" s="371"/>
      <c r="G1140" s="371"/>
      <c r="H1140" s="265"/>
      <c r="I1140" s="267"/>
      <c r="P1140" s="265"/>
    </row>
    <row r="1141" spans="1:16" s="326" customFormat="1" ht="10.5" customHeight="1">
      <c r="A1141" s="265"/>
      <c r="B1141" s="265"/>
      <c r="C1141" s="267"/>
      <c r="D1141" s="267"/>
      <c r="E1141" s="267"/>
      <c r="F1141" s="371"/>
      <c r="G1141" s="371"/>
      <c r="H1141" s="265"/>
      <c r="I1141" s="267"/>
      <c r="P1141" s="265"/>
    </row>
    <row r="1142" spans="1:16" s="326" customFormat="1" ht="10.5" customHeight="1">
      <c r="A1142" s="265"/>
      <c r="B1142" s="265"/>
      <c r="C1142" s="267"/>
      <c r="D1142" s="267"/>
      <c r="E1142" s="267"/>
      <c r="F1142" s="371"/>
      <c r="G1142" s="371"/>
      <c r="H1142" s="265"/>
      <c r="I1142" s="267"/>
      <c r="P1142" s="265"/>
    </row>
    <row r="1143" spans="1:16" s="326" customFormat="1" ht="10.5" customHeight="1">
      <c r="A1143" s="265"/>
      <c r="B1143" s="265"/>
      <c r="C1143" s="267"/>
      <c r="D1143" s="267"/>
      <c r="E1143" s="267"/>
      <c r="F1143" s="371"/>
      <c r="G1143" s="371"/>
      <c r="H1143" s="265"/>
      <c r="I1143" s="267"/>
      <c r="P1143" s="265"/>
    </row>
    <row r="1144" spans="1:16" s="326" customFormat="1" ht="10.5" customHeight="1">
      <c r="A1144" s="265"/>
      <c r="B1144" s="266"/>
      <c r="C1144" s="267"/>
      <c r="D1144" s="267"/>
      <c r="E1144" s="267"/>
      <c r="F1144" s="371"/>
      <c r="G1144" s="371"/>
      <c r="H1144" s="265"/>
      <c r="I1144" s="267"/>
      <c r="P1144" s="265"/>
    </row>
    <row r="1145" spans="1:16" s="326" customFormat="1" ht="10.5" customHeight="1">
      <c r="A1145" s="265"/>
      <c r="B1145" s="266"/>
      <c r="C1145" s="267"/>
      <c r="D1145" s="267"/>
      <c r="E1145" s="267"/>
      <c r="F1145" s="371"/>
      <c r="G1145" s="371"/>
      <c r="H1145" s="265"/>
      <c r="I1145" s="267"/>
      <c r="P1145" s="265"/>
    </row>
    <row r="1146" spans="1:16" s="326" customFormat="1" ht="10.5" customHeight="1">
      <c r="A1146" s="265"/>
      <c r="B1146" s="266"/>
      <c r="C1146" s="267"/>
      <c r="D1146" s="267"/>
      <c r="E1146" s="267"/>
      <c r="F1146" s="371"/>
      <c r="G1146" s="371"/>
      <c r="H1146" s="265"/>
      <c r="I1146" s="267"/>
      <c r="P1146" s="265"/>
    </row>
    <row r="1147" spans="1:59" s="326" customFormat="1" ht="10.5" customHeight="1">
      <c r="A1147" s="265"/>
      <c r="B1147" s="266"/>
      <c r="C1147" s="267"/>
      <c r="D1147" s="267"/>
      <c r="E1147" s="267"/>
      <c r="F1147" s="371"/>
      <c r="G1147" s="371"/>
      <c r="H1147" s="265"/>
      <c r="I1147" s="267"/>
      <c r="P1147" s="265"/>
      <c r="BG1147" s="267"/>
    </row>
    <row r="1148" spans="1:59" s="326" customFormat="1" ht="10.5" customHeight="1">
      <c r="A1148" s="265"/>
      <c r="B1148" s="266"/>
      <c r="C1148" s="267"/>
      <c r="D1148" s="267"/>
      <c r="E1148" s="267"/>
      <c r="F1148" s="371"/>
      <c r="G1148" s="371"/>
      <c r="H1148" s="265"/>
      <c r="I1148" s="267"/>
      <c r="P1148" s="265"/>
      <c r="BG1148" s="267"/>
    </row>
    <row r="1149" spans="1:16" s="326" customFormat="1" ht="10.5" customHeight="1">
      <c r="A1149" s="265"/>
      <c r="B1149" s="266"/>
      <c r="C1149" s="267"/>
      <c r="D1149" s="267"/>
      <c r="E1149" s="267"/>
      <c r="F1149" s="371"/>
      <c r="G1149" s="371"/>
      <c r="H1149" s="265"/>
      <c r="I1149" s="267"/>
      <c r="P1149" s="265"/>
    </row>
    <row r="1150" spans="1:16" s="326" customFormat="1" ht="10.5" customHeight="1">
      <c r="A1150" s="265"/>
      <c r="B1150" s="266"/>
      <c r="C1150" s="267"/>
      <c r="D1150" s="267"/>
      <c r="E1150" s="267"/>
      <c r="F1150" s="371"/>
      <c r="G1150" s="371"/>
      <c r="H1150" s="265"/>
      <c r="I1150" s="267"/>
      <c r="P1150" s="265"/>
    </row>
    <row r="1151" spans="1:16" s="326" customFormat="1" ht="10.5" customHeight="1">
      <c r="A1151" s="265"/>
      <c r="B1151" s="266"/>
      <c r="C1151" s="267"/>
      <c r="D1151" s="267"/>
      <c r="E1151" s="267"/>
      <c r="F1151" s="371"/>
      <c r="G1151" s="371"/>
      <c r="H1151" s="265"/>
      <c r="I1151" s="267"/>
      <c r="P1151" s="265"/>
    </row>
    <row r="1152" spans="1:16" s="326" customFormat="1" ht="10.5" customHeight="1">
      <c r="A1152" s="265"/>
      <c r="B1152" s="266"/>
      <c r="C1152" s="267"/>
      <c r="D1152" s="267"/>
      <c r="E1152" s="267"/>
      <c r="F1152" s="371"/>
      <c r="G1152" s="371"/>
      <c r="H1152" s="265"/>
      <c r="I1152" s="267"/>
      <c r="P1152" s="265"/>
    </row>
    <row r="1153" spans="1:16" s="326" customFormat="1" ht="10.5" customHeight="1">
      <c r="A1153" s="265"/>
      <c r="B1153" s="266"/>
      <c r="C1153" s="267"/>
      <c r="D1153" s="267"/>
      <c r="E1153" s="267"/>
      <c r="F1153" s="371"/>
      <c r="G1153" s="371"/>
      <c r="H1153" s="265"/>
      <c r="I1153" s="267"/>
      <c r="P1153" s="265"/>
    </row>
    <row r="1154" spans="1:16" s="326" customFormat="1" ht="10.5" customHeight="1">
      <c r="A1154" s="265"/>
      <c r="B1154" s="266"/>
      <c r="C1154" s="267"/>
      <c r="D1154" s="267"/>
      <c r="E1154" s="267"/>
      <c r="F1154" s="371"/>
      <c r="G1154" s="371"/>
      <c r="H1154" s="265"/>
      <c r="I1154" s="267"/>
      <c r="P1154" s="265"/>
    </row>
    <row r="1155" spans="1:16" s="326" customFormat="1" ht="10.5" customHeight="1">
      <c r="A1155" s="265"/>
      <c r="B1155" s="266"/>
      <c r="C1155" s="267"/>
      <c r="D1155" s="267"/>
      <c r="E1155" s="267"/>
      <c r="F1155" s="371"/>
      <c r="G1155" s="371"/>
      <c r="H1155" s="265"/>
      <c r="I1155" s="267"/>
      <c r="P1155" s="265"/>
    </row>
    <row r="1156" spans="1:16" s="326" customFormat="1" ht="10.5" customHeight="1">
      <c r="A1156" s="265"/>
      <c r="B1156" s="266"/>
      <c r="C1156" s="267"/>
      <c r="D1156" s="267"/>
      <c r="E1156" s="267"/>
      <c r="F1156" s="371"/>
      <c r="G1156" s="371"/>
      <c r="H1156" s="265"/>
      <c r="I1156" s="267"/>
      <c r="P1156" s="265"/>
    </row>
    <row r="1157" spans="1:16" s="326" customFormat="1" ht="10.5" customHeight="1">
      <c r="A1157" s="265"/>
      <c r="B1157" s="266"/>
      <c r="C1157" s="267"/>
      <c r="D1157" s="267"/>
      <c r="E1157" s="267"/>
      <c r="F1157" s="371"/>
      <c r="G1157" s="371"/>
      <c r="H1157" s="265"/>
      <c r="I1157" s="267"/>
      <c r="P1157" s="265"/>
    </row>
    <row r="1158" spans="1:16" s="326" customFormat="1" ht="10.5" customHeight="1">
      <c r="A1158" s="265"/>
      <c r="B1158" s="266"/>
      <c r="C1158" s="267"/>
      <c r="D1158" s="267"/>
      <c r="E1158" s="267"/>
      <c r="F1158" s="371"/>
      <c r="G1158" s="371"/>
      <c r="H1158" s="265"/>
      <c r="I1158" s="267"/>
      <c r="P1158" s="265"/>
    </row>
    <row r="1159" spans="1:16" s="326" customFormat="1" ht="10.5" customHeight="1">
      <c r="A1159" s="265"/>
      <c r="B1159" s="266"/>
      <c r="C1159" s="267"/>
      <c r="D1159" s="267"/>
      <c r="E1159" s="267"/>
      <c r="F1159" s="371"/>
      <c r="G1159" s="371"/>
      <c r="H1159" s="265"/>
      <c r="I1159" s="267"/>
      <c r="P1159" s="265"/>
    </row>
    <row r="1160" spans="1:16" s="326" customFormat="1" ht="10.5" customHeight="1">
      <c r="A1160" s="265"/>
      <c r="B1160" s="266"/>
      <c r="C1160" s="267"/>
      <c r="D1160" s="267"/>
      <c r="E1160" s="267"/>
      <c r="F1160" s="371"/>
      <c r="G1160" s="371"/>
      <c r="H1160" s="265"/>
      <c r="I1160" s="267"/>
      <c r="P1160" s="265"/>
    </row>
    <row r="1161" spans="1:16" s="326" customFormat="1" ht="10.5" customHeight="1">
      <c r="A1161" s="265"/>
      <c r="B1161" s="266"/>
      <c r="C1161" s="267"/>
      <c r="D1161" s="267"/>
      <c r="E1161" s="267"/>
      <c r="F1161" s="371"/>
      <c r="G1161" s="371"/>
      <c r="H1161" s="265"/>
      <c r="I1161" s="267"/>
      <c r="P1161" s="265"/>
    </row>
    <row r="1162" spans="1:16" s="326" customFormat="1" ht="10.5" customHeight="1">
      <c r="A1162" s="265"/>
      <c r="B1162" s="266"/>
      <c r="C1162" s="267"/>
      <c r="D1162" s="267"/>
      <c r="E1162" s="267"/>
      <c r="F1162" s="371"/>
      <c r="G1162" s="371"/>
      <c r="H1162" s="265"/>
      <c r="I1162" s="267"/>
      <c r="P1162" s="265"/>
    </row>
    <row r="1163" spans="1:16" s="326" customFormat="1" ht="10.5" customHeight="1">
      <c r="A1163" s="265"/>
      <c r="B1163" s="266"/>
      <c r="C1163" s="267"/>
      <c r="D1163" s="267"/>
      <c r="E1163" s="267"/>
      <c r="F1163" s="371"/>
      <c r="G1163" s="371"/>
      <c r="H1163" s="265"/>
      <c r="I1163" s="267"/>
      <c r="P1163" s="265"/>
    </row>
    <row r="1164" spans="1:16" s="326" customFormat="1" ht="10.5" customHeight="1">
      <c r="A1164" s="265"/>
      <c r="B1164" s="266"/>
      <c r="C1164" s="267"/>
      <c r="D1164" s="267"/>
      <c r="E1164" s="267"/>
      <c r="F1164" s="371"/>
      <c r="G1164" s="371"/>
      <c r="H1164" s="265"/>
      <c r="I1164" s="267"/>
      <c r="P1164" s="265"/>
    </row>
    <row r="1165" spans="1:16" s="326" customFormat="1" ht="10.5" customHeight="1">
      <c r="A1165" s="265"/>
      <c r="B1165" s="266"/>
      <c r="C1165" s="267"/>
      <c r="D1165" s="267"/>
      <c r="E1165" s="267"/>
      <c r="F1165" s="371"/>
      <c r="G1165" s="371"/>
      <c r="H1165" s="265"/>
      <c r="I1165" s="267"/>
      <c r="P1165" s="265"/>
    </row>
    <row r="1166" spans="1:16" s="326" customFormat="1" ht="10.5" customHeight="1">
      <c r="A1166" s="265"/>
      <c r="B1166" s="266"/>
      <c r="C1166" s="267"/>
      <c r="D1166" s="267"/>
      <c r="E1166" s="267"/>
      <c r="F1166" s="371"/>
      <c r="G1166" s="371"/>
      <c r="H1166" s="265"/>
      <c r="I1166" s="267"/>
      <c r="P1166" s="265"/>
    </row>
    <row r="1167" spans="1:16" s="326" customFormat="1" ht="10.5" customHeight="1">
      <c r="A1167" s="265"/>
      <c r="B1167" s="266"/>
      <c r="C1167" s="267"/>
      <c r="D1167" s="267"/>
      <c r="E1167" s="267"/>
      <c r="F1167" s="371"/>
      <c r="G1167" s="371"/>
      <c r="H1167" s="265"/>
      <c r="I1167" s="267"/>
      <c r="P1167" s="265"/>
    </row>
    <row r="1168" spans="1:16" s="326" customFormat="1" ht="10.5" customHeight="1">
      <c r="A1168" s="265"/>
      <c r="B1168" s="266"/>
      <c r="C1168" s="267"/>
      <c r="D1168" s="267"/>
      <c r="E1168" s="267"/>
      <c r="F1168" s="371"/>
      <c r="G1168" s="371"/>
      <c r="H1168" s="265"/>
      <c r="I1168" s="267"/>
      <c r="P1168" s="265"/>
    </row>
    <row r="1169" spans="1:16" s="326" customFormat="1" ht="10.5" customHeight="1">
      <c r="A1169" s="265"/>
      <c r="B1169" s="266"/>
      <c r="C1169" s="267"/>
      <c r="D1169" s="267"/>
      <c r="E1169" s="267"/>
      <c r="F1169" s="371"/>
      <c r="G1169" s="371"/>
      <c r="H1169" s="265"/>
      <c r="I1169" s="267"/>
      <c r="P1169" s="265"/>
    </row>
    <row r="1170" spans="1:16" s="326" customFormat="1" ht="10.5" customHeight="1">
      <c r="A1170" s="265"/>
      <c r="B1170" s="266"/>
      <c r="C1170" s="267"/>
      <c r="D1170" s="267"/>
      <c r="E1170" s="267"/>
      <c r="F1170" s="371"/>
      <c r="G1170" s="371"/>
      <c r="H1170" s="265"/>
      <c r="I1170" s="267"/>
      <c r="P1170" s="265"/>
    </row>
    <row r="1171" spans="1:16" s="326" customFormat="1" ht="10.5" customHeight="1">
      <c r="A1171" s="265"/>
      <c r="B1171" s="266"/>
      <c r="C1171" s="267"/>
      <c r="D1171" s="267"/>
      <c r="E1171" s="267"/>
      <c r="F1171" s="371"/>
      <c r="G1171" s="371"/>
      <c r="H1171" s="265"/>
      <c r="I1171" s="267"/>
      <c r="P1171" s="265"/>
    </row>
    <row r="1172" spans="1:16" s="326" customFormat="1" ht="10.5" customHeight="1">
      <c r="A1172" s="265"/>
      <c r="B1172" s="266"/>
      <c r="C1172" s="267"/>
      <c r="D1172" s="267"/>
      <c r="E1172" s="267"/>
      <c r="F1172" s="371"/>
      <c r="G1172" s="371"/>
      <c r="H1172" s="265"/>
      <c r="I1172" s="267"/>
      <c r="P1172" s="265"/>
    </row>
    <row r="1173" spans="1:16" s="326" customFormat="1" ht="10.5" customHeight="1">
      <c r="A1173" s="265"/>
      <c r="B1173" s="266"/>
      <c r="C1173" s="267"/>
      <c r="D1173" s="267"/>
      <c r="E1173" s="267"/>
      <c r="F1173" s="371"/>
      <c r="G1173" s="371"/>
      <c r="H1173" s="265"/>
      <c r="I1173" s="267"/>
      <c r="P1173" s="265"/>
    </row>
    <row r="1174" spans="1:16" s="326" customFormat="1" ht="10.5" customHeight="1">
      <c r="A1174" s="265"/>
      <c r="B1174" s="266"/>
      <c r="C1174" s="267"/>
      <c r="D1174" s="373"/>
      <c r="E1174" s="267"/>
      <c r="F1174" s="371"/>
      <c r="G1174" s="371"/>
      <c r="H1174" s="265"/>
      <c r="I1174" s="267"/>
      <c r="P1174" s="265"/>
    </row>
    <row r="1175" spans="1:16" s="326" customFormat="1" ht="10.5" customHeight="1">
      <c r="A1175" s="265"/>
      <c r="B1175" s="266"/>
      <c r="C1175" s="267"/>
      <c r="D1175" s="267"/>
      <c r="E1175" s="267"/>
      <c r="F1175" s="371"/>
      <c r="G1175" s="371"/>
      <c r="H1175" s="265"/>
      <c r="I1175" s="267"/>
      <c r="P1175" s="265"/>
    </row>
    <row r="1176" spans="1:16" s="326" customFormat="1" ht="10.5" customHeight="1">
      <c r="A1176" s="265"/>
      <c r="B1176" s="266"/>
      <c r="C1176" s="267"/>
      <c r="D1176" s="267"/>
      <c r="E1176" s="267"/>
      <c r="F1176" s="371"/>
      <c r="G1176" s="371"/>
      <c r="H1176" s="265"/>
      <c r="I1176" s="267"/>
      <c r="P1176" s="265"/>
    </row>
    <row r="1177" spans="1:16" s="326" customFormat="1" ht="10.5" customHeight="1">
      <c r="A1177" s="265"/>
      <c r="B1177" s="266"/>
      <c r="C1177" s="267"/>
      <c r="D1177" s="267"/>
      <c r="E1177" s="267"/>
      <c r="F1177" s="371"/>
      <c r="G1177" s="371"/>
      <c r="H1177" s="265"/>
      <c r="I1177" s="267"/>
      <c r="P1177" s="265"/>
    </row>
    <row r="1178" spans="1:16" s="326" customFormat="1" ht="10.5" customHeight="1">
      <c r="A1178" s="265"/>
      <c r="B1178" s="266"/>
      <c r="C1178" s="267"/>
      <c r="D1178" s="267"/>
      <c r="E1178" s="267"/>
      <c r="F1178" s="371"/>
      <c r="G1178" s="371"/>
      <c r="H1178" s="265"/>
      <c r="I1178" s="267"/>
      <c r="P1178" s="265"/>
    </row>
    <row r="1179" spans="1:16" s="326" customFormat="1" ht="10.5" customHeight="1">
      <c r="A1179" s="265"/>
      <c r="B1179" s="266"/>
      <c r="C1179" s="267"/>
      <c r="D1179" s="267"/>
      <c r="E1179" s="267"/>
      <c r="F1179" s="371"/>
      <c r="G1179" s="371"/>
      <c r="H1179" s="265"/>
      <c r="I1179" s="267"/>
      <c r="P1179" s="265"/>
    </row>
    <row r="1180" spans="1:16" s="326" customFormat="1" ht="10.5" customHeight="1">
      <c r="A1180" s="265"/>
      <c r="B1180" s="266"/>
      <c r="C1180" s="267"/>
      <c r="D1180" s="267"/>
      <c r="E1180" s="267"/>
      <c r="F1180" s="371"/>
      <c r="G1180" s="371"/>
      <c r="H1180" s="265"/>
      <c r="I1180" s="267"/>
      <c r="P1180" s="265"/>
    </row>
    <row r="1181" spans="1:16" s="326" customFormat="1" ht="10.5" customHeight="1">
      <c r="A1181" s="265"/>
      <c r="B1181" s="266"/>
      <c r="C1181" s="267"/>
      <c r="D1181" s="267"/>
      <c r="E1181" s="267"/>
      <c r="F1181" s="371"/>
      <c r="G1181" s="371"/>
      <c r="H1181" s="265"/>
      <c r="I1181" s="267"/>
      <c r="P1181" s="265"/>
    </row>
    <row r="1182" spans="1:16" s="326" customFormat="1" ht="10.5" customHeight="1">
      <c r="A1182" s="265"/>
      <c r="B1182" s="266"/>
      <c r="C1182" s="267"/>
      <c r="D1182" s="267"/>
      <c r="E1182" s="267"/>
      <c r="F1182" s="371"/>
      <c r="G1182" s="371"/>
      <c r="H1182" s="265"/>
      <c r="I1182" s="267"/>
      <c r="P1182" s="265"/>
    </row>
    <row r="1183" spans="1:16" s="326" customFormat="1" ht="10.5" customHeight="1">
      <c r="A1183" s="265"/>
      <c r="B1183" s="266"/>
      <c r="C1183" s="267"/>
      <c r="D1183" s="267"/>
      <c r="E1183" s="267"/>
      <c r="F1183" s="371"/>
      <c r="G1183" s="371"/>
      <c r="H1183" s="265"/>
      <c r="I1183" s="267"/>
      <c r="P1183" s="265"/>
    </row>
    <row r="1184" spans="1:16" s="326" customFormat="1" ht="10.5" customHeight="1">
      <c r="A1184" s="265"/>
      <c r="B1184" s="266"/>
      <c r="C1184" s="267"/>
      <c r="D1184" s="267"/>
      <c r="E1184" s="267"/>
      <c r="F1184" s="371"/>
      <c r="G1184" s="371"/>
      <c r="H1184" s="265"/>
      <c r="I1184" s="267"/>
      <c r="P1184" s="265"/>
    </row>
    <row r="1185" spans="1:16" s="326" customFormat="1" ht="10.5" customHeight="1">
      <c r="A1185" s="265"/>
      <c r="B1185" s="266"/>
      <c r="C1185" s="267"/>
      <c r="D1185" s="267"/>
      <c r="E1185" s="267"/>
      <c r="F1185" s="371"/>
      <c r="G1185" s="371"/>
      <c r="H1185" s="265"/>
      <c r="I1185" s="267"/>
      <c r="P1185" s="265"/>
    </row>
    <row r="1186" spans="1:9" s="326" customFormat="1" ht="10.5" customHeight="1">
      <c r="A1186" s="265"/>
      <c r="B1186" s="266"/>
      <c r="C1186" s="267"/>
      <c r="D1186" s="267"/>
      <c r="E1186" s="267"/>
      <c r="F1186" s="371"/>
      <c r="G1186" s="371"/>
      <c r="H1186" s="265"/>
      <c r="I1186" s="267"/>
    </row>
    <row r="1187" spans="1:9" s="326" customFormat="1" ht="10.5" customHeight="1">
      <c r="A1187" s="265"/>
      <c r="B1187" s="266"/>
      <c r="C1187" s="267"/>
      <c r="D1187" s="267"/>
      <c r="E1187" s="267"/>
      <c r="F1187" s="371"/>
      <c r="G1187" s="371"/>
      <c r="H1187" s="265"/>
      <c r="I1187" s="267"/>
    </row>
    <row r="1188" spans="1:9" s="326" customFormat="1" ht="10.5" customHeight="1">
      <c r="A1188" s="265"/>
      <c r="B1188" s="266"/>
      <c r="C1188" s="267"/>
      <c r="D1188" s="267"/>
      <c r="E1188" s="267"/>
      <c r="F1188" s="371"/>
      <c r="G1188" s="371"/>
      <c r="H1188" s="265"/>
      <c r="I1188" s="267"/>
    </row>
    <row r="1189" spans="1:9" s="326" customFormat="1" ht="10.5" customHeight="1">
      <c r="A1189" s="265"/>
      <c r="B1189" s="266"/>
      <c r="C1189" s="267"/>
      <c r="D1189" s="267"/>
      <c r="E1189" s="267"/>
      <c r="F1189" s="371"/>
      <c r="G1189" s="371"/>
      <c r="H1189" s="265"/>
      <c r="I1189" s="267"/>
    </row>
    <row r="1190" spans="1:9" s="326" customFormat="1" ht="10.5" customHeight="1">
      <c r="A1190" s="265"/>
      <c r="B1190" s="266"/>
      <c r="C1190" s="267"/>
      <c r="D1190" s="267"/>
      <c r="E1190" s="267"/>
      <c r="F1190" s="371"/>
      <c r="G1190" s="371"/>
      <c r="H1190" s="265"/>
      <c r="I1190" s="267"/>
    </row>
    <row r="1191" spans="1:9" s="326" customFormat="1" ht="10.5" customHeight="1">
      <c r="A1191" s="265"/>
      <c r="B1191" s="266"/>
      <c r="C1191" s="267"/>
      <c r="D1191" s="267"/>
      <c r="E1191" s="267"/>
      <c r="F1191" s="371"/>
      <c r="G1191" s="371"/>
      <c r="H1191" s="265"/>
      <c r="I1191" s="267"/>
    </row>
    <row r="1192" spans="1:9" s="326" customFormat="1" ht="10.5" customHeight="1">
      <c r="A1192" s="265"/>
      <c r="B1192" s="266"/>
      <c r="C1192" s="267"/>
      <c r="D1192" s="267"/>
      <c r="E1192" s="267"/>
      <c r="F1192" s="371"/>
      <c r="G1192" s="371"/>
      <c r="H1192" s="265"/>
      <c r="I1192" s="267"/>
    </row>
    <row r="1193" spans="1:9" s="326" customFormat="1" ht="10.5" customHeight="1">
      <c r="A1193" s="265"/>
      <c r="B1193" s="266"/>
      <c r="C1193" s="267"/>
      <c r="D1193" s="267"/>
      <c r="E1193" s="267"/>
      <c r="F1193" s="371"/>
      <c r="G1193" s="371"/>
      <c r="H1193" s="265"/>
      <c r="I1193" s="267"/>
    </row>
    <row r="1194" spans="1:9" s="326" customFormat="1" ht="10.5" customHeight="1">
      <c r="A1194" s="265"/>
      <c r="B1194" s="266"/>
      <c r="C1194" s="267"/>
      <c r="D1194" s="267"/>
      <c r="E1194" s="267"/>
      <c r="F1194" s="371"/>
      <c r="G1194" s="371"/>
      <c r="H1194" s="265"/>
      <c r="I1194" s="267"/>
    </row>
    <row r="1195" spans="1:9" s="326" customFormat="1" ht="10.5" customHeight="1">
      <c r="A1195" s="265"/>
      <c r="B1195" s="266"/>
      <c r="C1195" s="267"/>
      <c r="D1195" s="267"/>
      <c r="E1195" s="267"/>
      <c r="F1195" s="371"/>
      <c r="G1195" s="371"/>
      <c r="H1195" s="265"/>
      <c r="I1195" s="267"/>
    </row>
    <row r="1196" spans="1:9" s="326" customFormat="1" ht="10.5" customHeight="1">
      <c r="A1196" s="265"/>
      <c r="B1196" s="266"/>
      <c r="C1196" s="267"/>
      <c r="D1196" s="267"/>
      <c r="E1196" s="267"/>
      <c r="F1196" s="371"/>
      <c r="G1196" s="371"/>
      <c r="H1196" s="265"/>
      <c r="I1196" s="267"/>
    </row>
    <row r="1197" spans="1:9" s="326" customFormat="1" ht="10.5" customHeight="1">
      <c r="A1197" s="265"/>
      <c r="B1197" s="266"/>
      <c r="C1197" s="267"/>
      <c r="D1197" s="267"/>
      <c r="E1197" s="267"/>
      <c r="F1197" s="371"/>
      <c r="G1197" s="371"/>
      <c r="H1197" s="265"/>
      <c r="I1197" s="267"/>
    </row>
    <row r="1198" spans="1:9" s="326" customFormat="1" ht="10.5" customHeight="1">
      <c r="A1198" s="265"/>
      <c r="B1198" s="266"/>
      <c r="C1198" s="267"/>
      <c r="D1198" s="267"/>
      <c r="E1198" s="267"/>
      <c r="F1198" s="371"/>
      <c r="G1198" s="371"/>
      <c r="H1198" s="265"/>
      <c r="I1198" s="267"/>
    </row>
    <row r="1199" spans="1:9" s="326" customFormat="1" ht="10.5" customHeight="1">
      <c r="A1199" s="265"/>
      <c r="B1199" s="266"/>
      <c r="C1199" s="267"/>
      <c r="D1199" s="267"/>
      <c r="E1199" s="267"/>
      <c r="F1199" s="371"/>
      <c r="G1199" s="371"/>
      <c r="H1199" s="265"/>
      <c r="I1199" s="267"/>
    </row>
    <row r="1200" spans="1:9" s="326" customFormat="1" ht="10.5" customHeight="1">
      <c r="A1200" s="265"/>
      <c r="B1200" s="266"/>
      <c r="C1200" s="267"/>
      <c r="D1200" s="267"/>
      <c r="E1200" s="267"/>
      <c r="F1200" s="371"/>
      <c r="G1200" s="371"/>
      <c r="H1200" s="265"/>
      <c r="I1200" s="267"/>
    </row>
    <row r="1201" spans="1:9" s="326" customFormat="1" ht="10.5" customHeight="1">
      <c r="A1201" s="265"/>
      <c r="B1201" s="266"/>
      <c r="C1201" s="267"/>
      <c r="D1201" s="267"/>
      <c r="E1201" s="267"/>
      <c r="F1201" s="371"/>
      <c r="G1201" s="371"/>
      <c r="H1201" s="265"/>
      <c r="I1201" s="267"/>
    </row>
    <row r="1202" spans="1:9" s="326" customFormat="1" ht="10.5" customHeight="1">
      <c r="A1202" s="265"/>
      <c r="B1202" s="266"/>
      <c r="C1202" s="267"/>
      <c r="D1202" s="267"/>
      <c r="E1202" s="267"/>
      <c r="F1202" s="371"/>
      <c r="G1202" s="371"/>
      <c r="H1202" s="265"/>
      <c r="I1202" s="267"/>
    </row>
    <row r="1203" spans="1:9" s="326" customFormat="1" ht="10.5" customHeight="1">
      <c r="A1203" s="265"/>
      <c r="B1203" s="266"/>
      <c r="C1203" s="267"/>
      <c r="D1203" s="267"/>
      <c r="E1203" s="267"/>
      <c r="F1203" s="371"/>
      <c r="G1203" s="371"/>
      <c r="H1203" s="265"/>
      <c r="I1203" s="267"/>
    </row>
    <row r="1204" spans="1:9" s="326" customFormat="1" ht="10.5" customHeight="1">
      <c r="A1204" s="265"/>
      <c r="B1204" s="266"/>
      <c r="C1204" s="267"/>
      <c r="D1204" s="267"/>
      <c r="E1204" s="267"/>
      <c r="F1204" s="371"/>
      <c r="G1204" s="371"/>
      <c r="H1204" s="265"/>
      <c r="I1204" s="267"/>
    </row>
    <row r="1205" spans="1:9" s="326" customFormat="1" ht="10.5" customHeight="1">
      <c r="A1205" s="265"/>
      <c r="B1205" s="266"/>
      <c r="C1205" s="267"/>
      <c r="D1205" s="267"/>
      <c r="E1205" s="267"/>
      <c r="F1205" s="371"/>
      <c r="G1205" s="371"/>
      <c r="H1205" s="265"/>
      <c r="I1205" s="267"/>
    </row>
    <row r="1206" spans="1:9" s="326" customFormat="1" ht="10.5" customHeight="1">
      <c r="A1206" s="265"/>
      <c r="B1206" s="266"/>
      <c r="C1206" s="267"/>
      <c r="D1206" s="267"/>
      <c r="E1206" s="267"/>
      <c r="F1206" s="371"/>
      <c r="G1206" s="371"/>
      <c r="H1206" s="265"/>
      <c r="I1206" s="267"/>
    </row>
    <row r="1207" spans="1:9" s="326" customFormat="1" ht="10.5" customHeight="1">
      <c r="A1207" s="265"/>
      <c r="B1207" s="266"/>
      <c r="C1207" s="267"/>
      <c r="D1207" s="267"/>
      <c r="E1207" s="267"/>
      <c r="F1207" s="371"/>
      <c r="G1207" s="371"/>
      <c r="H1207" s="265"/>
      <c r="I1207" s="267"/>
    </row>
    <row r="1208" spans="1:9" s="326" customFormat="1" ht="10.5" customHeight="1">
      <c r="A1208" s="265"/>
      <c r="B1208" s="266"/>
      <c r="C1208" s="267"/>
      <c r="D1208" s="267"/>
      <c r="E1208" s="267"/>
      <c r="F1208" s="371"/>
      <c r="G1208" s="371"/>
      <c r="H1208" s="265"/>
      <c r="I1208" s="267"/>
    </row>
    <row r="1209" spans="1:9" s="326" customFormat="1" ht="10.5" customHeight="1">
      <c r="A1209" s="265"/>
      <c r="B1209" s="266"/>
      <c r="C1209" s="267"/>
      <c r="D1209" s="267"/>
      <c r="E1209" s="267"/>
      <c r="F1209" s="371"/>
      <c r="G1209" s="371"/>
      <c r="H1209" s="265"/>
      <c r="I1209" s="267"/>
    </row>
    <row r="1210" spans="1:16" s="326" customFormat="1" ht="10.5" customHeight="1">
      <c r="A1210" s="265"/>
      <c r="B1210" s="266"/>
      <c r="C1210" s="267"/>
      <c r="D1210" s="267"/>
      <c r="E1210" s="267"/>
      <c r="F1210" s="371"/>
      <c r="G1210" s="371"/>
      <c r="H1210" s="265"/>
      <c r="I1210" s="267"/>
      <c r="P1210" s="265"/>
    </row>
    <row r="1211" spans="1:16" s="326" customFormat="1" ht="10.5" customHeight="1">
      <c r="A1211" s="265"/>
      <c r="B1211" s="266"/>
      <c r="C1211" s="267"/>
      <c r="D1211" s="267"/>
      <c r="E1211" s="267"/>
      <c r="F1211" s="371"/>
      <c r="G1211" s="371"/>
      <c r="H1211" s="265"/>
      <c r="I1211" s="267"/>
      <c r="P1211" s="265"/>
    </row>
    <row r="1212" spans="1:16" s="326" customFormat="1" ht="10.5" customHeight="1">
      <c r="A1212" s="265"/>
      <c r="B1212" s="266"/>
      <c r="C1212" s="267"/>
      <c r="D1212" s="267"/>
      <c r="E1212" s="267"/>
      <c r="F1212" s="371"/>
      <c r="G1212" s="371"/>
      <c r="H1212" s="265"/>
      <c r="I1212" s="267"/>
      <c r="P1212" s="265"/>
    </row>
    <row r="1213" spans="1:16" s="326" customFormat="1" ht="10.5" customHeight="1">
      <c r="A1213" s="265"/>
      <c r="B1213" s="266"/>
      <c r="C1213" s="267"/>
      <c r="D1213" s="267"/>
      <c r="E1213" s="267"/>
      <c r="F1213" s="371"/>
      <c r="G1213" s="371"/>
      <c r="H1213" s="265"/>
      <c r="I1213" s="267"/>
      <c r="P1213" s="265"/>
    </row>
    <row r="1214" spans="1:16" s="326" customFormat="1" ht="10.5" customHeight="1">
      <c r="A1214" s="265"/>
      <c r="B1214" s="266"/>
      <c r="C1214" s="267"/>
      <c r="D1214" s="267"/>
      <c r="E1214" s="267"/>
      <c r="F1214" s="371"/>
      <c r="G1214" s="371"/>
      <c r="H1214" s="265"/>
      <c r="I1214" s="267"/>
      <c r="P1214" s="265"/>
    </row>
    <row r="1215" spans="1:16" s="326" customFormat="1" ht="10.5" customHeight="1">
      <c r="A1215" s="265"/>
      <c r="B1215" s="266"/>
      <c r="C1215" s="267"/>
      <c r="D1215" s="267"/>
      <c r="E1215" s="267"/>
      <c r="F1215" s="371"/>
      <c r="G1215" s="371"/>
      <c r="H1215" s="265"/>
      <c r="I1215" s="267"/>
      <c r="P1215" s="265"/>
    </row>
    <row r="1216" spans="1:16" s="326" customFormat="1" ht="10.5" customHeight="1">
      <c r="A1216" s="265"/>
      <c r="B1216" s="266"/>
      <c r="C1216" s="267"/>
      <c r="D1216" s="267"/>
      <c r="E1216" s="267"/>
      <c r="F1216" s="371"/>
      <c r="G1216" s="371"/>
      <c r="H1216" s="265"/>
      <c r="I1216" s="267"/>
      <c r="P1216" s="265"/>
    </row>
    <row r="1217" spans="1:16" s="326" customFormat="1" ht="10.5" customHeight="1">
      <c r="A1217" s="265"/>
      <c r="B1217" s="266"/>
      <c r="C1217" s="267"/>
      <c r="D1217" s="267"/>
      <c r="E1217" s="267"/>
      <c r="F1217" s="371"/>
      <c r="G1217" s="371"/>
      <c r="H1217" s="265"/>
      <c r="I1217" s="267"/>
      <c r="P1217" s="265"/>
    </row>
    <row r="1218" spans="1:16" s="326" customFormat="1" ht="10.5" customHeight="1">
      <c r="A1218" s="265"/>
      <c r="B1218" s="266"/>
      <c r="C1218" s="267"/>
      <c r="D1218" s="267"/>
      <c r="E1218" s="267"/>
      <c r="F1218" s="371"/>
      <c r="G1218" s="371"/>
      <c r="H1218" s="265"/>
      <c r="I1218" s="267"/>
      <c r="P1218" s="265"/>
    </row>
    <row r="1219" spans="1:16" s="326" customFormat="1" ht="10.5" customHeight="1">
      <c r="A1219" s="265"/>
      <c r="B1219" s="266"/>
      <c r="C1219" s="267"/>
      <c r="D1219" s="267"/>
      <c r="E1219" s="267"/>
      <c r="F1219" s="371"/>
      <c r="G1219" s="371"/>
      <c r="H1219" s="265"/>
      <c r="I1219" s="267"/>
      <c r="P1219" s="265"/>
    </row>
    <row r="1220" spans="1:16" s="326" customFormat="1" ht="10.5" customHeight="1">
      <c r="A1220" s="265"/>
      <c r="B1220" s="266"/>
      <c r="C1220" s="267"/>
      <c r="D1220" s="267"/>
      <c r="E1220" s="267"/>
      <c r="F1220" s="371"/>
      <c r="G1220" s="371"/>
      <c r="H1220" s="265"/>
      <c r="I1220" s="267"/>
      <c r="P1220" s="265"/>
    </row>
    <row r="1221" spans="1:16" s="326" customFormat="1" ht="10.5" customHeight="1">
      <c r="A1221" s="265"/>
      <c r="B1221" s="266"/>
      <c r="C1221" s="267"/>
      <c r="D1221" s="267"/>
      <c r="E1221" s="267"/>
      <c r="F1221" s="371"/>
      <c r="G1221" s="371"/>
      <c r="H1221" s="265"/>
      <c r="I1221" s="267"/>
      <c r="P1221" s="265"/>
    </row>
    <row r="1222" spans="1:16" s="326" customFormat="1" ht="10.5" customHeight="1">
      <c r="A1222" s="265"/>
      <c r="B1222" s="266"/>
      <c r="C1222" s="267"/>
      <c r="D1222" s="267"/>
      <c r="E1222" s="267"/>
      <c r="F1222" s="371"/>
      <c r="G1222" s="371"/>
      <c r="H1222" s="265"/>
      <c r="I1222" s="267"/>
      <c r="P1222" s="265"/>
    </row>
    <row r="1223" spans="1:16" s="326" customFormat="1" ht="10.5" customHeight="1">
      <c r="A1223" s="265"/>
      <c r="B1223" s="266"/>
      <c r="C1223" s="267"/>
      <c r="D1223" s="267"/>
      <c r="E1223" s="267"/>
      <c r="F1223" s="371"/>
      <c r="G1223" s="371"/>
      <c r="H1223" s="265"/>
      <c r="I1223" s="267"/>
      <c r="P1223" s="265"/>
    </row>
    <row r="1224" spans="1:16" s="326" customFormat="1" ht="10.5" customHeight="1">
      <c r="A1224" s="265"/>
      <c r="B1224" s="266"/>
      <c r="C1224" s="267"/>
      <c r="D1224" s="267"/>
      <c r="E1224" s="267"/>
      <c r="F1224" s="371"/>
      <c r="G1224" s="371"/>
      <c r="H1224" s="265"/>
      <c r="I1224" s="267"/>
      <c r="P1224" s="265"/>
    </row>
    <row r="1225" spans="1:16" s="326" customFormat="1" ht="10.5" customHeight="1">
      <c r="A1225" s="265"/>
      <c r="B1225" s="266"/>
      <c r="C1225" s="267"/>
      <c r="D1225" s="267"/>
      <c r="E1225" s="267"/>
      <c r="F1225" s="371"/>
      <c r="G1225" s="371"/>
      <c r="H1225" s="265"/>
      <c r="I1225" s="267"/>
      <c r="P1225" s="265"/>
    </row>
    <row r="1226" spans="1:16" s="326" customFormat="1" ht="10.5" customHeight="1">
      <c r="A1226" s="265"/>
      <c r="B1226" s="266"/>
      <c r="C1226" s="267"/>
      <c r="D1226" s="267"/>
      <c r="E1226" s="267"/>
      <c r="F1226" s="371"/>
      <c r="G1226" s="371"/>
      <c r="H1226" s="265"/>
      <c r="I1226" s="267"/>
      <c r="P1226" s="265"/>
    </row>
    <row r="1227" spans="1:16" s="326" customFormat="1" ht="10.5" customHeight="1">
      <c r="A1227" s="265"/>
      <c r="B1227" s="266"/>
      <c r="C1227" s="267"/>
      <c r="D1227" s="267"/>
      <c r="E1227" s="267"/>
      <c r="F1227" s="371"/>
      <c r="G1227" s="371"/>
      <c r="H1227" s="265"/>
      <c r="I1227" s="267"/>
      <c r="P1227" s="265"/>
    </row>
    <row r="1228" spans="1:16" s="326" customFormat="1" ht="10.5" customHeight="1">
      <c r="A1228" s="265"/>
      <c r="B1228" s="266"/>
      <c r="C1228" s="267"/>
      <c r="D1228" s="267"/>
      <c r="E1228" s="267"/>
      <c r="F1228" s="371"/>
      <c r="G1228" s="371"/>
      <c r="H1228" s="265"/>
      <c r="I1228" s="267"/>
      <c r="P1228" s="265"/>
    </row>
    <row r="1229" spans="1:16" s="326" customFormat="1" ht="10.5" customHeight="1">
      <c r="A1229" s="265"/>
      <c r="B1229" s="266"/>
      <c r="C1229" s="267"/>
      <c r="D1229" s="267"/>
      <c r="E1229" s="267"/>
      <c r="F1229" s="371"/>
      <c r="G1229" s="371"/>
      <c r="H1229" s="265"/>
      <c r="I1229" s="267"/>
      <c r="P1229" s="265"/>
    </row>
    <row r="1230" spans="1:16" s="326" customFormat="1" ht="10.5" customHeight="1">
      <c r="A1230" s="265"/>
      <c r="B1230" s="266"/>
      <c r="C1230" s="267"/>
      <c r="D1230" s="267"/>
      <c r="E1230" s="267"/>
      <c r="F1230" s="371"/>
      <c r="G1230" s="371"/>
      <c r="H1230" s="265"/>
      <c r="I1230" s="267"/>
      <c r="P1230" s="265"/>
    </row>
    <row r="1231" spans="1:16" s="326" customFormat="1" ht="10.5" customHeight="1">
      <c r="A1231" s="265"/>
      <c r="B1231" s="266"/>
      <c r="C1231" s="267"/>
      <c r="D1231" s="267"/>
      <c r="E1231" s="267"/>
      <c r="F1231" s="371"/>
      <c r="G1231" s="371"/>
      <c r="H1231" s="265"/>
      <c r="I1231" s="267"/>
      <c r="P1231" s="265"/>
    </row>
    <row r="1232" spans="1:16" s="326" customFormat="1" ht="10.5" customHeight="1">
      <c r="A1232" s="265"/>
      <c r="B1232" s="266"/>
      <c r="C1232" s="267"/>
      <c r="D1232" s="267"/>
      <c r="E1232" s="267"/>
      <c r="F1232" s="371"/>
      <c r="G1232" s="371"/>
      <c r="H1232" s="265"/>
      <c r="I1232" s="267"/>
      <c r="P1232" s="265"/>
    </row>
    <row r="1233" spans="1:16" s="326" customFormat="1" ht="10.5" customHeight="1">
      <c r="A1233" s="265"/>
      <c r="B1233" s="266"/>
      <c r="C1233" s="267"/>
      <c r="D1233" s="267"/>
      <c r="E1233" s="267"/>
      <c r="F1233" s="371"/>
      <c r="G1233" s="371"/>
      <c r="H1233" s="265"/>
      <c r="I1233" s="267"/>
      <c r="P1233" s="265"/>
    </row>
    <row r="1234" spans="1:16" s="326" customFormat="1" ht="10.5" customHeight="1">
      <c r="A1234" s="265"/>
      <c r="B1234" s="266"/>
      <c r="C1234" s="267"/>
      <c r="D1234" s="267"/>
      <c r="E1234" s="267"/>
      <c r="F1234" s="371"/>
      <c r="G1234" s="371"/>
      <c r="H1234" s="265"/>
      <c r="I1234" s="267"/>
      <c r="P1234" s="265"/>
    </row>
    <row r="1235" spans="1:16" s="326" customFormat="1" ht="10.5" customHeight="1">
      <c r="A1235" s="265"/>
      <c r="B1235" s="266"/>
      <c r="C1235" s="267"/>
      <c r="D1235" s="267"/>
      <c r="E1235" s="267"/>
      <c r="F1235" s="371"/>
      <c r="G1235" s="371"/>
      <c r="H1235" s="265"/>
      <c r="I1235" s="267"/>
      <c r="P1235" s="265"/>
    </row>
    <row r="1236" spans="1:16" s="326" customFormat="1" ht="10.5" customHeight="1">
      <c r="A1236" s="265"/>
      <c r="B1236" s="266"/>
      <c r="C1236" s="267"/>
      <c r="D1236" s="267"/>
      <c r="E1236" s="267"/>
      <c r="F1236" s="371"/>
      <c r="G1236" s="371"/>
      <c r="H1236" s="265"/>
      <c r="I1236" s="267"/>
      <c r="P1236" s="265"/>
    </row>
    <row r="1237" spans="1:16" s="326" customFormat="1" ht="10.5" customHeight="1">
      <c r="A1237" s="265"/>
      <c r="B1237" s="266"/>
      <c r="C1237" s="267"/>
      <c r="D1237" s="267"/>
      <c r="E1237" s="267"/>
      <c r="F1237" s="371"/>
      <c r="G1237" s="371"/>
      <c r="H1237" s="265"/>
      <c r="I1237" s="267"/>
      <c r="P1237" s="265"/>
    </row>
    <row r="1238" spans="1:16" s="326" customFormat="1" ht="10.5" customHeight="1">
      <c r="A1238" s="265"/>
      <c r="B1238" s="266"/>
      <c r="C1238" s="267"/>
      <c r="D1238" s="267"/>
      <c r="E1238" s="267"/>
      <c r="F1238" s="371"/>
      <c r="G1238" s="371"/>
      <c r="H1238" s="265"/>
      <c r="I1238" s="267"/>
      <c r="P1238" s="265"/>
    </row>
    <row r="1239" spans="1:16" s="326" customFormat="1" ht="10.5" customHeight="1">
      <c r="A1239" s="265"/>
      <c r="B1239" s="266"/>
      <c r="C1239" s="267"/>
      <c r="D1239" s="267"/>
      <c r="E1239" s="267"/>
      <c r="F1239" s="371"/>
      <c r="G1239" s="371"/>
      <c r="H1239" s="265"/>
      <c r="I1239" s="267"/>
      <c r="P1239" s="265"/>
    </row>
    <row r="1240" spans="1:16" s="326" customFormat="1" ht="10.5" customHeight="1">
      <c r="A1240" s="265"/>
      <c r="B1240" s="266"/>
      <c r="C1240" s="267"/>
      <c r="D1240" s="267"/>
      <c r="E1240" s="267"/>
      <c r="F1240" s="371"/>
      <c r="G1240" s="371"/>
      <c r="H1240" s="265"/>
      <c r="I1240" s="267"/>
      <c r="P1240" s="265"/>
    </row>
    <row r="1241" spans="1:16" s="326" customFormat="1" ht="10.5" customHeight="1">
      <c r="A1241" s="265"/>
      <c r="B1241" s="266"/>
      <c r="C1241" s="267"/>
      <c r="D1241" s="267"/>
      <c r="E1241" s="267"/>
      <c r="F1241" s="371"/>
      <c r="G1241" s="371"/>
      <c r="H1241" s="265"/>
      <c r="I1241" s="267"/>
      <c r="P1241" s="265"/>
    </row>
    <row r="1242" spans="1:16" s="326" customFormat="1" ht="10.5" customHeight="1">
      <c r="A1242" s="265"/>
      <c r="B1242" s="266"/>
      <c r="C1242" s="267"/>
      <c r="D1242" s="267"/>
      <c r="E1242" s="267"/>
      <c r="F1242" s="371"/>
      <c r="G1242" s="371"/>
      <c r="H1242" s="265"/>
      <c r="I1242" s="267"/>
      <c r="P1242" s="265"/>
    </row>
    <row r="1243" spans="1:16" s="326" customFormat="1" ht="10.5" customHeight="1">
      <c r="A1243" s="265"/>
      <c r="B1243" s="266"/>
      <c r="C1243" s="267"/>
      <c r="D1243" s="267"/>
      <c r="E1243" s="267"/>
      <c r="F1243" s="371"/>
      <c r="G1243" s="371"/>
      <c r="H1243" s="265"/>
      <c r="I1243" s="267"/>
      <c r="P1243" s="265"/>
    </row>
    <row r="1244" spans="1:16" s="326" customFormat="1" ht="10.5" customHeight="1">
      <c r="A1244" s="265"/>
      <c r="B1244" s="266"/>
      <c r="C1244" s="267"/>
      <c r="D1244" s="267"/>
      <c r="E1244" s="267"/>
      <c r="F1244" s="371"/>
      <c r="G1244" s="371"/>
      <c r="H1244" s="265"/>
      <c r="I1244" s="267"/>
      <c r="P1244" s="265"/>
    </row>
    <row r="1245" spans="1:16" s="326" customFormat="1" ht="10.5" customHeight="1">
      <c r="A1245" s="265"/>
      <c r="B1245" s="266"/>
      <c r="C1245" s="267"/>
      <c r="D1245" s="267"/>
      <c r="E1245" s="267"/>
      <c r="F1245" s="371"/>
      <c r="G1245" s="371"/>
      <c r="H1245" s="265"/>
      <c r="I1245" s="267"/>
      <c r="P1245" s="265"/>
    </row>
    <row r="1246" spans="1:16" s="326" customFormat="1" ht="10.5" customHeight="1">
      <c r="A1246" s="265"/>
      <c r="B1246" s="266"/>
      <c r="C1246" s="267"/>
      <c r="D1246" s="267"/>
      <c r="E1246" s="267"/>
      <c r="F1246" s="371"/>
      <c r="G1246" s="371"/>
      <c r="H1246" s="265"/>
      <c r="I1246" s="267"/>
      <c r="P1246" s="265"/>
    </row>
    <row r="1247" spans="1:16" s="326" customFormat="1" ht="10.5" customHeight="1">
      <c r="A1247" s="265"/>
      <c r="B1247" s="266"/>
      <c r="C1247" s="267"/>
      <c r="D1247" s="267"/>
      <c r="E1247" s="267"/>
      <c r="F1247" s="371"/>
      <c r="G1247" s="371"/>
      <c r="H1247" s="265"/>
      <c r="I1247" s="267"/>
      <c r="P1247" s="265"/>
    </row>
    <row r="1248" spans="1:16" s="326" customFormat="1" ht="10.5" customHeight="1">
      <c r="A1248" s="265"/>
      <c r="B1248" s="266"/>
      <c r="C1248" s="267"/>
      <c r="D1248" s="267"/>
      <c r="E1248" s="267"/>
      <c r="F1248" s="371"/>
      <c r="G1248" s="371"/>
      <c r="H1248" s="265"/>
      <c r="I1248" s="267"/>
      <c r="P1248" s="265"/>
    </row>
    <row r="1249" spans="1:16" s="326" customFormat="1" ht="10.5" customHeight="1">
      <c r="A1249" s="265"/>
      <c r="B1249" s="266"/>
      <c r="C1249" s="267"/>
      <c r="D1249" s="267"/>
      <c r="E1249" s="267"/>
      <c r="F1249" s="371"/>
      <c r="G1249" s="371"/>
      <c r="H1249" s="265"/>
      <c r="I1249" s="267"/>
      <c r="P1249" s="265"/>
    </row>
    <row r="1250" spans="1:16" s="326" customFormat="1" ht="10.5" customHeight="1">
      <c r="A1250" s="265"/>
      <c r="B1250" s="266"/>
      <c r="C1250" s="267"/>
      <c r="D1250" s="267"/>
      <c r="E1250" s="267"/>
      <c r="F1250" s="371"/>
      <c r="G1250" s="371"/>
      <c r="H1250" s="265"/>
      <c r="I1250" s="267"/>
      <c r="P1250" s="265"/>
    </row>
    <row r="1251" spans="1:16" s="326" customFormat="1" ht="10.5" customHeight="1">
      <c r="A1251" s="265"/>
      <c r="B1251" s="266"/>
      <c r="C1251" s="267"/>
      <c r="D1251" s="267"/>
      <c r="E1251" s="371"/>
      <c r="F1251" s="371"/>
      <c r="G1251" s="267"/>
      <c r="H1251" s="265"/>
      <c r="I1251" s="267"/>
      <c r="P1251" s="265"/>
    </row>
    <row r="1252" spans="1:16" s="326" customFormat="1" ht="10.5" customHeight="1">
      <c r="A1252" s="265"/>
      <c r="B1252" s="266"/>
      <c r="C1252" s="267"/>
      <c r="D1252" s="267"/>
      <c r="E1252" s="267"/>
      <c r="F1252" s="371"/>
      <c r="G1252" s="371"/>
      <c r="H1252" s="265"/>
      <c r="I1252" s="267"/>
      <c r="P1252" s="265"/>
    </row>
    <row r="1253" spans="1:16" s="326" customFormat="1" ht="10.5" customHeight="1">
      <c r="A1253" s="265"/>
      <c r="B1253" s="266"/>
      <c r="C1253" s="267"/>
      <c r="D1253" s="267"/>
      <c r="E1253" s="267"/>
      <c r="F1253" s="371"/>
      <c r="G1253" s="371"/>
      <c r="H1253" s="265"/>
      <c r="I1253" s="267"/>
      <c r="P1253" s="265"/>
    </row>
    <row r="1254" spans="1:16" s="326" customFormat="1" ht="10.5" customHeight="1">
      <c r="A1254" s="265"/>
      <c r="B1254" s="266"/>
      <c r="C1254" s="267"/>
      <c r="D1254" s="267"/>
      <c r="E1254" s="267"/>
      <c r="F1254" s="371"/>
      <c r="G1254" s="371"/>
      <c r="H1254" s="265"/>
      <c r="I1254" s="267"/>
      <c r="P1254" s="265"/>
    </row>
    <row r="1255" spans="1:16" s="326" customFormat="1" ht="10.5" customHeight="1">
      <c r="A1255" s="265"/>
      <c r="B1255" s="266"/>
      <c r="C1255" s="267"/>
      <c r="D1255" s="267"/>
      <c r="E1255" s="267"/>
      <c r="F1255" s="371"/>
      <c r="G1255" s="371"/>
      <c r="H1255" s="265"/>
      <c r="I1255" s="267"/>
      <c r="P1255" s="265"/>
    </row>
    <row r="1256" spans="1:16" s="326" customFormat="1" ht="10.5" customHeight="1">
      <c r="A1256" s="265"/>
      <c r="B1256" s="266"/>
      <c r="C1256" s="267"/>
      <c r="D1256" s="267"/>
      <c r="E1256" s="267"/>
      <c r="F1256" s="371"/>
      <c r="G1256" s="371"/>
      <c r="H1256" s="265"/>
      <c r="I1256" s="267"/>
      <c r="P1256" s="265"/>
    </row>
    <row r="1257" spans="1:16" s="326" customFormat="1" ht="10.5" customHeight="1">
      <c r="A1257" s="265"/>
      <c r="B1257" s="266"/>
      <c r="C1257" s="267"/>
      <c r="D1257" s="267"/>
      <c r="E1257" s="267"/>
      <c r="F1257" s="371"/>
      <c r="G1257" s="371"/>
      <c r="H1257" s="265"/>
      <c r="I1257" s="267"/>
      <c r="P1257" s="265"/>
    </row>
    <row r="1258" spans="1:16" s="326" customFormat="1" ht="10.5" customHeight="1">
      <c r="A1258" s="265"/>
      <c r="B1258" s="266"/>
      <c r="C1258" s="267"/>
      <c r="D1258" s="267"/>
      <c r="E1258" s="267"/>
      <c r="F1258" s="371"/>
      <c r="G1258" s="371"/>
      <c r="H1258" s="265"/>
      <c r="I1258" s="267"/>
      <c r="P1258" s="265"/>
    </row>
    <row r="1259" spans="1:16" s="326" customFormat="1" ht="10.5" customHeight="1">
      <c r="A1259" s="265"/>
      <c r="B1259" s="266"/>
      <c r="C1259" s="267"/>
      <c r="D1259" s="267"/>
      <c r="E1259" s="267"/>
      <c r="F1259" s="371"/>
      <c r="G1259" s="371"/>
      <c r="H1259" s="265"/>
      <c r="I1259" s="267"/>
      <c r="P1259" s="265"/>
    </row>
    <row r="1260" spans="1:16" s="326" customFormat="1" ht="10.5" customHeight="1">
      <c r="A1260" s="265"/>
      <c r="B1260" s="266"/>
      <c r="C1260" s="267"/>
      <c r="D1260" s="267"/>
      <c r="E1260" s="267"/>
      <c r="F1260" s="371"/>
      <c r="G1260" s="371"/>
      <c r="H1260" s="265"/>
      <c r="I1260" s="267"/>
      <c r="P1260" s="265"/>
    </row>
    <row r="1261" spans="1:16" s="326" customFormat="1" ht="10.5" customHeight="1">
      <c r="A1261" s="265"/>
      <c r="B1261" s="266"/>
      <c r="C1261" s="267"/>
      <c r="D1261" s="267"/>
      <c r="E1261" s="267"/>
      <c r="F1261" s="371"/>
      <c r="G1261" s="371"/>
      <c r="H1261" s="265"/>
      <c r="I1261" s="267"/>
      <c r="P1261" s="265"/>
    </row>
    <row r="1262" spans="1:16" s="326" customFormat="1" ht="10.5" customHeight="1">
      <c r="A1262" s="265"/>
      <c r="B1262" s="266"/>
      <c r="C1262" s="267"/>
      <c r="D1262" s="267"/>
      <c r="E1262" s="267"/>
      <c r="F1262" s="371"/>
      <c r="G1262" s="371"/>
      <c r="H1262" s="265"/>
      <c r="I1262" s="267"/>
      <c r="P1262" s="265"/>
    </row>
    <row r="1263" spans="1:16" s="326" customFormat="1" ht="10.5" customHeight="1">
      <c r="A1263" s="265"/>
      <c r="B1263" s="266"/>
      <c r="C1263" s="267"/>
      <c r="D1263" s="267"/>
      <c r="E1263" s="267"/>
      <c r="F1263" s="371"/>
      <c r="G1263" s="371"/>
      <c r="H1263" s="265"/>
      <c r="I1263" s="267"/>
      <c r="P1263" s="265"/>
    </row>
    <row r="1264" spans="1:16" s="326" customFormat="1" ht="10.5" customHeight="1">
      <c r="A1264" s="265"/>
      <c r="B1264" s="266"/>
      <c r="C1264" s="267"/>
      <c r="D1264" s="267"/>
      <c r="E1264" s="267"/>
      <c r="F1264" s="371"/>
      <c r="G1264" s="371"/>
      <c r="H1264" s="265"/>
      <c r="I1264" s="267"/>
      <c r="P1264" s="265"/>
    </row>
    <row r="1265" spans="1:16" s="326" customFormat="1" ht="10.5" customHeight="1">
      <c r="A1265" s="265"/>
      <c r="B1265" s="266"/>
      <c r="C1265" s="267"/>
      <c r="D1265" s="267"/>
      <c r="E1265" s="267"/>
      <c r="F1265" s="371"/>
      <c r="G1265" s="371"/>
      <c r="H1265" s="265"/>
      <c r="I1265" s="267"/>
      <c r="P1265" s="265"/>
    </row>
    <row r="1266" spans="1:16" s="326" customFormat="1" ht="10.5" customHeight="1">
      <c r="A1266" s="265"/>
      <c r="B1266" s="266"/>
      <c r="C1266" s="267"/>
      <c r="D1266" s="267"/>
      <c r="E1266" s="267"/>
      <c r="F1266" s="371"/>
      <c r="G1266" s="371"/>
      <c r="H1266" s="265"/>
      <c r="I1266" s="267"/>
      <c r="P1266" s="265"/>
    </row>
    <row r="1267" spans="1:16" s="326" customFormat="1" ht="10.5" customHeight="1">
      <c r="A1267" s="265"/>
      <c r="B1267" s="266"/>
      <c r="C1267" s="267"/>
      <c r="D1267" s="267"/>
      <c r="E1267" s="267"/>
      <c r="F1267" s="371"/>
      <c r="G1267" s="371"/>
      <c r="H1267" s="265"/>
      <c r="I1267" s="267"/>
      <c r="P1267" s="265"/>
    </row>
    <row r="1268" spans="1:16" s="326" customFormat="1" ht="10.5" customHeight="1">
      <c r="A1268" s="265"/>
      <c r="B1268" s="266"/>
      <c r="C1268" s="267"/>
      <c r="D1268" s="267"/>
      <c r="E1268" s="267"/>
      <c r="F1268" s="371"/>
      <c r="G1268" s="371"/>
      <c r="H1268" s="265"/>
      <c r="I1268" s="267"/>
      <c r="P1268" s="265"/>
    </row>
    <row r="1269" spans="1:16" s="326" customFormat="1" ht="10.5" customHeight="1">
      <c r="A1269" s="265"/>
      <c r="B1269" s="266"/>
      <c r="C1269" s="267"/>
      <c r="D1269" s="267"/>
      <c r="E1269" s="267"/>
      <c r="F1269" s="371"/>
      <c r="G1269" s="371"/>
      <c r="H1269" s="265"/>
      <c r="I1269" s="267"/>
      <c r="P1269" s="265"/>
    </row>
    <row r="1270" spans="1:16" s="326" customFormat="1" ht="10.5" customHeight="1">
      <c r="A1270" s="265"/>
      <c r="B1270" s="266"/>
      <c r="C1270" s="267"/>
      <c r="D1270" s="267"/>
      <c r="E1270" s="267"/>
      <c r="F1270" s="371"/>
      <c r="G1270" s="371"/>
      <c r="H1270" s="265"/>
      <c r="I1270" s="267"/>
      <c r="P1270" s="265"/>
    </row>
    <row r="1271" spans="1:16" s="326" customFormat="1" ht="10.5" customHeight="1">
      <c r="A1271" s="265"/>
      <c r="B1271" s="266"/>
      <c r="C1271" s="267"/>
      <c r="D1271" s="267"/>
      <c r="E1271" s="267"/>
      <c r="F1271" s="371"/>
      <c r="G1271" s="371"/>
      <c r="H1271" s="265"/>
      <c r="I1271" s="267"/>
      <c r="P1271" s="265"/>
    </row>
    <row r="1272" spans="1:16" s="326" customFormat="1" ht="10.5" customHeight="1">
      <c r="A1272" s="265"/>
      <c r="B1272" s="266"/>
      <c r="C1272" s="267"/>
      <c r="D1272" s="267"/>
      <c r="E1272" s="267"/>
      <c r="F1272" s="371"/>
      <c r="G1272" s="371"/>
      <c r="H1272" s="265"/>
      <c r="I1272" s="267"/>
      <c r="P1272" s="265"/>
    </row>
    <row r="1273" spans="1:16" s="326" customFormat="1" ht="10.5" customHeight="1">
      <c r="A1273" s="265"/>
      <c r="B1273" s="266"/>
      <c r="C1273" s="267"/>
      <c r="D1273" s="267"/>
      <c r="E1273" s="267"/>
      <c r="F1273" s="371"/>
      <c r="G1273" s="371"/>
      <c r="H1273" s="265"/>
      <c r="I1273" s="267"/>
      <c r="P1273" s="265"/>
    </row>
    <row r="1274" spans="1:16" s="326" customFormat="1" ht="10.5" customHeight="1">
      <c r="A1274" s="265"/>
      <c r="B1274" s="266"/>
      <c r="C1274" s="267"/>
      <c r="D1274" s="267"/>
      <c r="E1274" s="267"/>
      <c r="F1274" s="371"/>
      <c r="G1274" s="371"/>
      <c r="H1274" s="265"/>
      <c r="I1274" s="267"/>
      <c r="P1274" s="265"/>
    </row>
    <row r="1275" spans="1:16" s="326" customFormat="1" ht="10.5" customHeight="1">
      <c r="A1275" s="265"/>
      <c r="B1275" s="266"/>
      <c r="C1275" s="267"/>
      <c r="D1275" s="267"/>
      <c r="E1275" s="267"/>
      <c r="F1275" s="371"/>
      <c r="G1275" s="371"/>
      <c r="H1275" s="265"/>
      <c r="I1275" s="267"/>
      <c r="P1275" s="265"/>
    </row>
    <row r="1276" spans="1:16" s="326" customFormat="1" ht="10.5" customHeight="1">
      <c r="A1276" s="265"/>
      <c r="B1276" s="266"/>
      <c r="C1276" s="267"/>
      <c r="D1276" s="267"/>
      <c r="E1276" s="267"/>
      <c r="F1276" s="371"/>
      <c r="G1276" s="371"/>
      <c r="H1276" s="265"/>
      <c r="I1276" s="267"/>
      <c r="P1276" s="265"/>
    </row>
    <row r="1277" spans="1:16" s="326" customFormat="1" ht="10.5" customHeight="1">
      <c r="A1277" s="265"/>
      <c r="B1277" s="266"/>
      <c r="C1277" s="267"/>
      <c r="D1277" s="267"/>
      <c r="E1277" s="267"/>
      <c r="F1277" s="371"/>
      <c r="G1277" s="371"/>
      <c r="H1277" s="265"/>
      <c r="I1277" s="267"/>
      <c r="P1277" s="265"/>
    </row>
    <row r="1278" spans="1:16" s="326" customFormat="1" ht="10.5" customHeight="1">
      <c r="A1278" s="265"/>
      <c r="B1278" s="266"/>
      <c r="C1278" s="267"/>
      <c r="D1278" s="267"/>
      <c r="E1278" s="267"/>
      <c r="F1278" s="371"/>
      <c r="G1278" s="371"/>
      <c r="H1278" s="265"/>
      <c r="I1278" s="267"/>
      <c r="P1278" s="265"/>
    </row>
    <row r="1279" spans="1:16" s="326" customFormat="1" ht="10.5" customHeight="1">
      <c r="A1279" s="265"/>
      <c r="B1279" s="266"/>
      <c r="C1279" s="267"/>
      <c r="D1279" s="267"/>
      <c r="E1279" s="267"/>
      <c r="F1279" s="371"/>
      <c r="G1279" s="371"/>
      <c r="H1279" s="265"/>
      <c r="I1279" s="267"/>
      <c r="P1279" s="265"/>
    </row>
    <row r="1280" spans="1:16" s="326" customFormat="1" ht="10.5" customHeight="1">
      <c r="A1280" s="265"/>
      <c r="B1280" s="266"/>
      <c r="C1280" s="267"/>
      <c r="D1280" s="267"/>
      <c r="E1280" s="267"/>
      <c r="F1280" s="371"/>
      <c r="G1280" s="371"/>
      <c r="H1280" s="265"/>
      <c r="I1280" s="267"/>
      <c r="P1280" s="265"/>
    </row>
    <row r="1281" spans="1:16" s="326" customFormat="1" ht="10.5" customHeight="1">
      <c r="A1281" s="265"/>
      <c r="B1281" s="266"/>
      <c r="C1281" s="267"/>
      <c r="D1281" s="267"/>
      <c r="E1281" s="267"/>
      <c r="F1281" s="371"/>
      <c r="G1281" s="371"/>
      <c r="H1281" s="265"/>
      <c r="I1281" s="267"/>
      <c r="P1281" s="265"/>
    </row>
    <row r="1282" spans="1:16" s="326" customFormat="1" ht="10.5" customHeight="1">
      <c r="A1282" s="265"/>
      <c r="B1282" s="266"/>
      <c r="C1282" s="267"/>
      <c r="D1282" s="267"/>
      <c r="E1282" s="267"/>
      <c r="F1282" s="371"/>
      <c r="G1282" s="371"/>
      <c r="H1282" s="265"/>
      <c r="I1282" s="267"/>
      <c r="P1282" s="265"/>
    </row>
    <row r="1283" spans="1:16" s="326" customFormat="1" ht="10.5" customHeight="1">
      <c r="A1283" s="265"/>
      <c r="B1283" s="266"/>
      <c r="C1283" s="267"/>
      <c r="D1283" s="267"/>
      <c r="E1283" s="267"/>
      <c r="F1283" s="371"/>
      <c r="G1283" s="371"/>
      <c r="H1283" s="265"/>
      <c r="I1283" s="267"/>
      <c r="P1283" s="265"/>
    </row>
    <row r="1284" spans="1:16" s="326" customFormat="1" ht="10.5" customHeight="1">
      <c r="A1284" s="265"/>
      <c r="B1284" s="266"/>
      <c r="C1284" s="267"/>
      <c r="D1284" s="267"/>
      <c r="E1284" s="267"/>
      <c r="F1284" s="371"/>
      <c r="G1284" s="371"/>
      <c r="H1284" s="265"/>
      <c r="I1284" s="267"/>
      <c r="P1284" s="265"/>
    </row>
    <row r="1285" spans="1:16" s="326" customFormat="1" ht="10.5" customHeight="1">
      <c r="A1285" s="265"/>
      <c r="B1285" s="266"/>
      <c r="C1285" s="267"/>
      <c r="D1285" s="267"/>
      <c r="E1285" s="267"/>
      <c r="F1285" s="371"/>
      <c r="G1285" s="371"/>
      <c r="H1285" s="265"/>
      <c r="I1285" s="267"/>
      <c r="P1285" s="265"/>
    </row>
    <row r="1286" spans="1:16" s="326" customFormat="1" ht="10.5" customHeight="1">
      <c r="A1286" s="265"/>
      <c r="B1286" s="266"/>
      <c r="C1286" s="267"/>
      <c r="D1286" s="267"/>
      <c r="E1286" s="267"/>
      <c r="F1286" s="371"/>
      <c r="G1286" s="371"/>
      <c r="H1286" s="265"/>
      <c r="I1286" s="267"/>
      <c r="P1286" s="265"/>
    </row>
    <row r="1287" spans="1:16" s="326" customFormat="1" ht="10.5" customHeight="1">
      <c r="A1287" s="265"/>
      <c r="B1287" s="266"/>
      <c r="C1287" s="267"/>
      <c r="D1287" s="267"/>
      <c r="E1287" s="267"/>
      <c r="F1287" s="371"/>
      <c r="G1287" s="371"/>
      <c r="H1287" s="265"/>
      <c r="I1287" s="267"/>
      <c r="P1287" s="265"/>
    </row>
    <row r="1288" spans="1:16" s="326" customFormat="1" ht="10.5" customHeight="1">
      <c r="A1288" s="265"/>
      <c r="B1288" s="266"/>
      <c r="C1288" s="267"/>
      <c r="D1288" s="267"/>
      <c r="E1288" s="267"/>
      <c r="F1288" s="371"/>
      <c r="G1288" s="371"/>
      <c r="H1288" s="265"/>
      <c r="I1288" s="267"/>
      <c r="P1288" s="265"/>
    </row>
    <row r="1289" spans="1:16" s="326" customFormat="1" ht="10.5" customHeight="1">
      <c r="A1289" s="265"/>
      <c r="B1289" s="266"/>
      <c r="C1289" s="267"/>
      <c r="D1289" s="267"/>
      <c r="E1289" s="267"/>
      <c r="F1289" s="371"/>
      <c r="G1289" s="371"/>
      <c r="H1289" s="265"/>
      <c r="I1289" s="267"/>
      <c r="P1289" s="265"/>
    </row>
    <row r="1290" spans="1:16" s="326" customFormat="1" ht="10.5" customHeight="1">
      <c r="A1290" s="265"/>
      <c r="B1290" s="266"/>
      <c r="C1290" s="267"/>
      <c r="D1290" s="267"/>
      <c r="E1290" s="267"/>
      <c r="F1290" s="371"/>
      <c r="G1290" s="371"/>
      <c r="H1290" s="265"/>
      <c r="I1290" s="267"/>
      <c r="P1290" s="265"/>
    </row>
    <row r="1291" spans="1:16" s="326" customFormat="1" ht="10.5" customHeight="1">
      <c r="A1291" s="265"/>
      <c r="B1291" s="266"/>
      <c r="C1291" s="267"/>
      <c r="D1291" s="267"/>
      <c r="E1291" s="267"/>
      <c r="F1291" s="371"/>
      <c r="G1291" s="371"/>
      <c r="H1291" s="265"/>
      <c r="I1291" s="267"/>
      <c r="P1291" s="265"/>
    </row>
    <row r="1292" spans="1:16" s="326" customFormat="1" ht="10.5" customHeight="1">
      <c r="A1292" s="265"/>
      <c r="B1292" s="266"/>
      <c r="C1292" s="267"/>
      <c r="D1292" s="267"/>
      <c r="E1292" s="267"/>
      <c r="F1292" s="371"/>
      <c r="G1292" s="371"/>
      <c r="H1292" s="265"/>
      <c r="I1292" s="267"/>
      <c r="P1292" s="265"/>
    </row>
    <row r="1293" spans="1:16" s="326" customFormat="1" ht="10.5" customHeight="1">
      <c r="A1293" s="265"/>
      <c r="B1293" s="266"/>
      <c r="C1293" s="267"/>
      <c r="D1293" s="267"/>
      <c r="E1293" s="267"/>
      <c r="F1293" s="371"/>
      <c r="G1293" s="371"/>
      <c r="H1293" s="265"/>
      <c r="I1293" s="267"/>
      <c r="P1293" s="265"/>
    </row>
    <row r="1294" spans="1:16" s="326" customFormat="1" ht="10.5" customHeight="1">
      <c r="A1294" s="265"/>
      <c r="B1294" s="266"/>
      <c r="C1294" s="267"/>
      <c r="D1294" s="267"/>
      <c r="E1294" s="267"/>
      <c r="F1294" s="371"/>
      <c r="G1294" s="371"/>
      <c r="H1294" s="265"/>
      <c r="I1294" s="267"/>
      <c r="P1294" s="265"/>
    </row>
    <row r="1295" spans="1:16" s="326" customFormat="1" ht="10.5" customHeight="1">
      <c r="A1295" s="265"/>
      <c r="B1295" s="266"/>
      <c r="C1295" s="267"/>
      <c r="D1295" s="267"/>
      <c r="E1295" s="267"/>
      <c r="F1295" s="371"/>
      <c r="G1295" s="371"/>
      <c r="H1295" s="265"/>
      <c r="I1295" s="267"/>
      <c r="P1295" s="265"/>
    </row>
    <row r="1296" spans="1:16" s="326" customFormat="1" ht="10.5" customHeight="1">
      <c r="A1296" s="265"/>
      <c r="B1296" s="266"/>
      <c r="C1296" s="267"/>
      <c r="D1296" s="267"/>
      <c r="E1296" s="267"/>
      <c r="F1296" s="371"/>
      <c r="G1296" s="371"/>
      <c r="H1296" s="265"/>
      <c r="I1296" s="267"/>
      <c r="P1296" s="265"/>
    </row>
    <row r="1297" spans="1:16" s="326" customFormat="1" ht="10.5" customHeight="1">
      <c r="A1297" s="265"/>
      <c r="B1297" s="266"/>
      <c r="C1297" s="267"/>
      <c r="D1297" s="267"/>
      <c r="E1297" s="267"/>
      <c r="F1297" s="371"/>
      <c r="G1297" s="371"/>
      <c r="H1297" s="265"/>
      <c r="I1297" s="267"/>
      <c r="P1297" s="265"/>
    </row>
    <row r="1298" spans="1:16" s="326" customFormat="1" ht="10.5" customHeight="1">
      <c r="A1298" s="265"/>
      <c r="B1298" s="266"/>
      <c r="C1298" s="267"/>
      <c r="D1298" s="267"/>
      <c r="E1298" s="267"/>
      <c r="F1298" s="371"/>
      <c r="G1298" s="371"/>
      <c r="H1298" s="265"/>
      <c r="I1298" s="267"/>
      <c r="P1298" s="265"/>
    </row>
    <row r="1299" spans="1:16" s="326" customFormat="1" ht="10.5" customHeight="1">
      <c r="A1299" s="265"/>
      <c r="B1299" s="266"/>
      <c r="C1299" s="267"/>
      <c r="D1299" s="267"/>
      <c r="E1299" s="267"/>
      <c r="F1299" s="371"/>
      <c r="G1299" s="371"/>
      <c r="H1299" s="265"/>
      <c r="I1299" s="267"/>
      <c r="P1299" s="265"/>
    </row>
    <row r="1300" spans="1:16" s="326" customFormat="1" ht="10.5" customHeight="1">
      <c r="A1300" s="265"/>
      <c r="B1300" s="266"/>
      <c r="C1300" s="267"/>
      <c r="D1300" s="267"/>
      <c r="E1300" s="267"/>
      <c r="F1300" s="371"/>
      <c r="G1300" s="371"/>
      <c r="H1300" s="265"/>
      <c r="I1300" s="267"/>
      <c r="P1300" s="265"/>
    </row>
    <row r="1301" spans="1:16" s="326" customFormat="1" ht="10.5" customHeight="1">
      <c r="A1301" s="265"/>
      <c r="B1301" s="266"/>
      <c r="C1301" s="267"/>
      <c r="D1301" s="267"/>
      <c r="E1301" s="267"/>
      <c r="F1301" s="371"/>
      <c r="G1301" s="371"/>
      <c r="H1301" s="265"/>
      <c r="I1301" s="267"/>
      <c r="P1301" s="265"/>
    </row>
    <row r="1302" spans="1:16" s="326" customFormat="1" ht="10.5" customHeight="1">
      <c r="A1302" s="265"/>
      <c r="B1302" s="266"/>
      <c r="C1302" s="267"/>
      <c r="D1302" s="267"/>
      <c r="E1302" s="267"/>
      <c r="F1302" s="371"/>
      <c r="G1302" s="371"/>
      <c r="H1302" s="265"/>
      <c r="I1302" s="267"/>
      <c r="P1302" s="265"/>
    </row>
    <row r="1303" spans="1:16" s="326" customFormat="1" ht="10.5" customHeight="1">
      <c r="A1303" s="265"/>
      <c r="B1303" s="266"/>
      <c r="C1303" s="267"/>
      <c r="D1303" s="267"/>
      <c r="E1303" s="267"/>
      <c r="F1303" s="371"/>
      <c r="G1303" s="371"/>
      <c r="H1303" s="265"/>
      <c r="I1303" s="267"/>
      <c r="P1303" s="265"/>
    </row>
    <row r="1304" spans="1:16" s="326" customFormat="1" ht="10.5" customHeight="1">
      <c r="A1304" s="265"/>
      <c r="B1304" s="266"/>
      <c r="C1304" s="267"/>
      <c r="D1304" s="267"/>
      <c r="E1304" s="267"/>
      <c r="F1304" s="371"/>
      <c r="G1304" s="371"/>
      <c r="H1304" s="265"/>
      <c r="I1304" s="267"/>
      <c r="P1304" s="265"/>
    </row>
    <row r="1305" spans="1:16" s="326" customFormat="1" ht="10.5" customHeight="1">
      <c r="A1305" s="265"/>
      <c r="B1305" s="266"/>
      <c r="C1305" s="267"/>
      <c r="D1305" s="267"/>
      <c r="E1305" s="267"/>
      <c r="F1305" s="371"/>
      <c r="G1305" s="371"/>
      <c r="H1305" s="265"/>
      <c r="I1305" s="267"/>
      <c r="P1305" s="265"/>
    </row>
    <row r="1306" spans="1:16" s="326" customFormat="1" ht="10.5" customHeight="1">
      <c r="A1306" s="265"/>
      <c r="B1306" s="266"/>
      <c r="C1306" s="267"/>
      <c r="D1306" s="267"/>
      <c r="E1306" s="267"/>
      <c r="F1306" s="371"/>
      <c r="G1306" s="371"/>
      <c r="H1306" s="265"/>
      <c r="I1306" s="267"/>
      <c r="P1306" s="265"/>
    </row>
    <row r="1307" spans="1:16" s="326" customFormat="1" ht="10.5" customHeight="1">
      <c r="A1307" s="265"/>
      <c r="B1307" s="266"/>
      <c r="C1307" s="267"/>
      <c r="D1307" s="267"/>
      <c r="E1307" s="267"/>
      <c r="F1307" s="371"/>
      <c r="G1307" s="371"/>
      <c r="H1307" s="265"/>
      <c r="I1307" s="267"/>
      <c r="P1307" s="265"/>
    </row>
    <row r="1308" spans="1:16" s="326" customFormat="1" ht="10.5" customHeight="1">
      <c r="A1308" s="265"/>
      <c r="B1308" s="266"/>
      <c r="C1308" s="267"/>
      <c r="D1308" s="267"/>
      <c r="E1308" s="267"/>
      <c r="F1308" s="371"/>
      <c r="G1308" s="371"/>
      <c r="H1308" s="265"/>
      <c r="I1308" s="267"/>
      <c r="P1308" s="265"/>
    </row>
    <row r="1309" spans="1:16" s="326" customFormat="1" ht="10.5" customHeight="1">
      <c r="A1309" s="265"/>
      <c r="B1309" s="266"/>
      <c r="C1309" s="267"/>
      <c r="D1309" s="267"/>
      <c r="E1309" s="267"/>
      <c r="F1309" s="371"/>
      <c r="G1309" s="371"/>
      <c r="H1309" s="265"/>
      <c r="I1309" s="267"/>
      <c r="P1309" s="265"/>
    </row>
    <row r="1310" spans="1:16" s="326" customFormat="1" ht="10.5" customHeight="1">
      <c r="A1310" s="265"/>
      <c r="B1310" s="266"/>
      <c r="C1310" s="267"/>
      <c r="D1310" s="267"/>
      <c r="E1310" s="267"/>
      <c r="F1310" s="371"/>
      <c r="G1310" s="371"/>
      <c r="H1310" s="265"/>
      <c r="I1310" s="267"/>
      <c r="P1310" s="265"/>
    </row>
    <row r="1311" spans="1:16" s="326" customFormat="1" ht="10.5" customHeight="1">
      <c r="A1311" s="265"/>
      <c r="B1311" s="266"/>
      <c r="C1311" s="267"/>
      <c r="D1311" s="267"/>
      <c r="E1311" s="267"/>
      <c r="F1311" s="371"/>
      <c r="G1311" s="371"/>
      <c r="H1311" s="265"/>
      <c r="I1311" s="267"/>
      <c r="P1311" s="265"/>
    </row>
    <row r="1312" spans="1:16" s="326" customFormat="1" ht="10.5" customHeight="1">
      <c r="A1312" s="265"/>
      <c r="B1312" s="266"/>
      <c r="C1312" s="267"/>
      <c r="D1312" s="267"/>
      <c r="E1312" s="267"/>
      <c r="F1312" s="371"/>
      <c r="G1312" s="371"/>
      <c r="H1312" s="265"/>
      <c r="I1312" s="267"/>
      <c r="P1312" s="265"/>
    </row>
    <row r="1313" spans="1:16" s="326" customFormat="1" ht="10.5" customHeight="1">
      <c r="A1313" s="265"/>
      <c r="B1313" s="266"/>
      <c r="C1313" s="267"/>
      <c r="D1313" s="267"/>
      <c r="E1313" s="267"/>
      <c r="F1313" s="371"/>
      <c r="G1313" s="371"/>
      <c r="H1313" s="265"/>
      <c r="I1313" s="267"/>
      <c r="P1313" s="265"/>
    </row>
    <row r="1314" spans="1:16" s="326" customFormat="1" ht="10.5" customHeight="1">
      <c r="A1314" s="265"/>
      <c r="B1314" s="266"/>
      <c r="C1314" s="267"/>
      <c r="D1314" s="267"/>
      <c r="E1314" s="267"/>
      <c r="F1314" s="371"/>
      <c r="G1314" s="371"/>
      <c r="H1314" s="265"/>
      <c r="I1314" s="267"/>
      <c r="P1314" s="265"/>
    </row>
    <row r="1315" spans="1:16" s="326" customFormat="1" ht="10.5" customHeight="1">
      <c r="A1315" s="265"/>
      <c r="B1315" s="266"/>
      <c r="C1315" s="267"/>
      <c r="D1315" s="267"/>
      <c r="E1315" s="267"/>
      <c r="F1315" s="371"/>
      <c r="G1315" s="371"/>
      <c r="H1315" s="265"/>
      <c r="I1315" s="267"/>
      <c r="P1315" s="265"/>
    </row>
    <row r="1316" spans="1:16" s="326" customFormat="1" ht="10.5" customHeight="1">
      <c r="A1316" s="265"/>
      <c r="B1316" s="266"/>
      <c r="C1316" s="267"/>
      <c r="D1316" s="267"/>
      <c r="E1316" s="267"/>
      <c r="F1316" s="371"/>
      <c r="G1316" s="371"/>
      <c r="H1316" s="265"/>
      <c r="I1316" s="267"/>
      <c r="P1316" s="265"/>
    </row>
    <row r="1317" spans="1:16" s="326" customFormat="1" ht="10.5" customHeight="1">
      <c r="A1317" s="265"/>
      <c r="B1317" s="266"/>
      <c r="C1317" s="267"/>
      <c r="D1317" s="267"/>
      <c r="E1317" s="267"/>
      <c r="F1317" s="371"/>
      <c r="G1317" s="371"/>
      <c r="H1317" s="265"/>
      <c r="I1317" s="267"/>
      <c r="P1317" s="265"/>
    </row>
    <row r="1318" spans="1:16" s="326" customFormat="1" ht="10.5" customHeight="1">
      <c r="A1318" s="265"/>
      <c r="B1318" s="266"/>
      <c r="C1318" s="267"/>
      <c r="D1318" s="267"/>
      <c r="E1318" s="267"/>
      <c r="F1318" s="371"/>
      <c r="G1318" s="371"/>
      <c r="H1318" s="265"/>
      <c r="I1318" s="267"/>
      <c r="P1318" s="265"/>
    </row>
    <row r="1319" spans="1:16" s="326" customFormat="1" ht="10.5" customHeight="1">
      <c r="A1319" s="265"/>
      <c r="B1319" s="266"/>
      <c r="C1319" s="267"/>
      <c r="D1319" s="267"/>
      <c r="E1319" s="267"/>
      <c r="F1319" s="371"/>
      <c r="G1319" s="371"/>
      <c r="H1319" s="265"/>
      <c r="I1319" s="267"/>
      <c r="P1319" s="265"/>
    </row>
    <row r="1320" spans="1:16" s="326" customFormat="1" ht="10.5" customHeight="1">
      <c r="A1320" s="265"/>
      <c r="B1320" s="266"/>
      <c r="C1320" s="267"/>
      <c r="D1320" s="267"/>
      <c r="E1320" s="267"/>
      <c r="F1320" s="371"/>
      <c r="G1320" s="371"/>
      <c r="H1320" s="265"/>
      <c r="I1320" s="267"/>
      <c r="P1320" s="265"/>
    </row>
    <row r="1321" spans="1:16" s="326" customFormat="1" ht="10.5" customHeight="1">
      <c r="A1321" s="265"/>
      <c r="B1321" s="266"/>
      <c r="C1321" s="267"/>
      <c r="D1321" s="267"/>
      <c r="E1321" s="267"/>
      <c r="F1321" s="371"/>
      <c r="G1321" s="371"/>
      <c r="H1321" s="265"/>
      <c r="I1321" s="267"/>
      <c r="P1321" s="265"/>
    </row>
    <row r="1322" spans="1:16" s="326" customFormat="1" ht="10.5" customHeight="1">
      <c r="A1322" s="265"/>
      <c r="B1322" s="266"/>
      <c r="C1322" s="267"/>
      <c r="D1322" s="267"/>
      <c r="E1322" s="267"/>
      <c r="F1322" s="371"/>
      <c r="G1322" s="371"/>
      <c r="H1322" s="265"/>
      <c r="I1322" s="267"/>
      <c r="P1322" s="265"/>
    </row>
    <row r="1323" spans="1:16" s="326" customFormat="1" ht="10.5" customHeight="1">
      <c r="A1323" s="265"/>
      <c r="B1323" s="266"/>
      <c r="C1323" s="267"/>
      <c r="D1323" s="267"/>
      <c r="E1323" s="267"/>
      <c r="F1323" s="371"/>
      <c r="G1323" s="371"/>
      <c r="H1323" s="265"/>
      <c r="I1323" s="267"/>
      <c r="P1323" s="265"/>
    </row>
    <row r="1324" spans="1:16" s="326" customFormat="1" ht="10.5" customHeight="1">
      <c r="A1324" s="265"/>
      <c r="B1324" s="266"/>
      <c r="C1324" s="267"/>
      <c r="D1324" s="267"/>
      <c r="E1324" s="267"/>
      <c r="F1324" s="371"/>
      <c r="G1324" s="371"/>
      <c r="H1324" s="265"/>
      <c r="I1324" s="267"/>
      <c r="P1324" s="265"/>
    </row>
    <row r="1325" spans="1:16" s="326" customFormat="1" ht="10.5" customHeight="1">
      <c r="A1325" s="265"/>
      <c r="B1325" s="266"/>
      <c r="C1325" s="267"/>
      <c r="D1325" s="267"/>
      <c r="E1325" s="267"/>
      <c r="F1325" s="371"/>
      <c r="G1325" s="371"/>
      <c r="H1325" s="265"/>
      <c r="I1325" s="267"/>
      <c r="P1325" s="265"/>
    </row>
    <row r="1326" spans="1:16" s="326" customFormat="1" ht="10.5" customHeight="1">
      <c r="A1326" s="265"/>
      <c r="B1326" s="266"/>
      <c r="C1326" s="267"/>
      <c r="D1326" s="267"/>
      <c r="E1326" s="267"/>
      <c r="F1326" s="371"/>
      <c r="G1326" s="371"/>
      <c r="H1326" s="265"/>
      <c r="I1326" s="267"/>
      <c r="P1326" s="265"/>
    </row>
    <row r="1327" spans="1:16" s="326" customFormat="1" ht="10.5" customHeight="1">
      <c r="A1327" s="265"/>
      <c r="B1327" s="266"/>
      <c r="C1327" s="267"/>
      <c r="D1327" s="267"/>
      <c r="E1327" s="267"/>
      <c r="F1327" s="371"/>
      <c r="G1327" s="371"/>
      <c r="H1327" s="265"/>
      <c r="I1327" s="267"/>
      <c r="P1327" s="265"/>
    </row>
    <row r="1328" spans="1:16" s="326" customFormat="1" ht="10.5" customHeight="1">
      <c r="A1328" s="265"/>
      <c r="B1328" s="266"/>
      <c r="C1328" s="267"/>
      <c r="D1328" s="267"/>
      <c r="E1328" s="267"/>
      <c r="F1328" s="371"/>
      <c r="G1328" s="371"/>
      <c r="H1328" s="265"/>
      <c r="I1328" s="267"/>
      <c r="P1328" s="265"/>
    </row>
    <row r="1329" spans="1:16" s="326" customFormat="1" ht="10.5" customHeight="1">
      <c r="A1329" s="265"/>
      <c r="B1329" s="266"/>
      <c r="C1329" s="267"/>
      <c r="D1329" s="267"/>
      <c r="E1329" s="267"/>
      <c r="F1329" s="371"/>
      <c r="G1329" s="371"/>
      <c r="H1329" s="265"/>
      <c r="I1329" s="267"/>
      <c r="P1329" s="265"/>
    </row>
    <row r="1330" spans="1:16" s="326" customFormat="1" ht="10.5" customHeight="1">
      <c r="A1330" s="265"/>
      <c r="B1330" s="266"/>
      <c r="C1330" s="267"/>
      <c r="D1330" s="267"/>
      <c r="E1330" s="267"/>
      <c r="F1330" s="371"/>
      <c r="G1330" s="371"/>
      <c r="H1330" s="265"/>
      <c r="I1330" s="267"/>
      <c r="P1330" s="265"/>
    </row>
    <row r="1331" spans="1:16" s="326" customFormat="1" ht="10.5" customHeight="1">
      <c r="A1331" s="265"/>
      <c r="B1331" s="266"/>
      <c r="C1331" s="267"/>
      <c r="D1331" s="267"/>
      <c r="E1331" s="267"/>
      <c r="F1331" s="371"/>
      <c r="G1331" s="371"/>
      <c r="H1331" s="265"/>
      <c r="I1331" s="267"/>
      <c r="P1331" s="265"/>
    </row>
    <row r="1332" spans="1:16" s="326" customFormat="1" ht="10.5" customHeight="1">
      <c r="A1332" s="265"/>
      <c r="B1332" s="266"/>
      <c r="C1332" s="267"/>
      <c r="D1332" s="267"/>
      <c r="E1332" s="267"/>
      <c r="F1332" s="371"/>
      <c r="G1332" s="371"/>
      <c r="H1332" s="265"/>
      <c r="I1332" s="267"/>
      <c r="P1332" s="265"/>
    </row>
    <row r="1333" spans="1:16" s="326" customFormat="1" ht="10.5" customHeight="1">
      <c r="A1333" s="265"/>
      <c r="B1333" s="266"/>
      <c r="C1333" s="267"/>
      <c r="D1333" s="267"/>
      <c r="E1333" s="267"/>
      <c r="F1333" s="371"/>
      <c r="G1333" s="371"/>
      <c r="H1333" s="265"/>
      <c r="I1333" s="267"/>
      <c r="P1333" s="265"/>
    </row>
    <row r="1334" spans="1:16" s="326" customFormat="1" ht="10.5" customHeight="1">
      <c r="A1334" s="265"/>
      <c r="B1334" s="266"/>
      <c r="C1334" s="267"/>
      <c r="D1334" s="267"/>
      <c r="E1334" s="267"/>
      <c r="F1334" s="371"/>
      <c r="G1334" s="371"/>
      <c r="H1334" s="265"/>
      <c r="I1334" s="267"/>
      <c r="P1334" s="265"/>
    </row>
    <row r="1335" spans="1:16" s="326" customFormat="1" ht="10.5" customHeight="1">
      <c r="A1335" s="265"/>
      <c r="B1335" s="266"/>
      <c r="C1335" s="267"/>
      <c r="D1335" s="267"/>
      <c r="E1335" s="267"/>
      <c r="F1335" s="371"/>
      <c r="G1335" s="371"/>
      <c r="H1335" s="265"/>
      <c r="I1335" s="267"/>
      <c r="P1335" s="265"/>
    </row>
    <row r="1336" spans="1:16" s="326" customFormat="1" ht="10.5" customHeight="1">
      <c r="A1336" s="265"/>
      <c r="B1336" s="266"/>
      <c r="C1336" s="267"/>
      <c r="D1336" s="267"/>
      <c r="E1336" s="267"/>
      <c r="F1336" s="371"/>
      <c r="G1336" s="371"/>
      <c r="H1336" s="265"/>
      <c r="I1336" s="267"/>
      <c r="P1336" s="265"/>
    </row>
    <row r="1337" spans="1:16" s="326" customFormat="1" ht="10.5" customHeight="1">
      <c r="A1337" s="265"/>
      <c r="B1337" s="266"/>
      <c r="C1337" s="267"/>
      <c r="D1337" s="267"/>
      <c r="E1337" s="267"/>
      <c r="F1337" s="371"/>
      <c r="G1337" s="371"/>
      <c r="H1337" s="265"/>
      <c r="I1337" s="267"/>
      <c r="P1337" s="265"/>
    </row>
    <row r="1338" spans="1:16" s="326" customFormat="1" ht="10.5" customHeight="1">
      <c r="A1338" s="265"/>
      <c r="B1338" s="266"/>
      <c r="C1338" s="267"/>
      <c r="D1338" s="267"/>
      <c r="E1338" s="267"/>
      <c r="F1338" s="371"/>
      <c r="G1338" s="371"/>
      <c r="H1338" s="265"/>
      <c r="I1338" s="267"/>
      <c r="P1338" s="265"/>
    </row>
    <row r="1339" spans="1:16" s="326" customFormat="1" ht="10.5" customHeight="1">
      <c r="A1339" s="265"/>
      <c r="B1339" s="266"/>
      <c r="C1339" s="267"/>
      <c r="D1339" s="267"/>
      <c r="E1339" s="267"/>
      <c r="F1339" s="371"/>
      <c r="G1339" s="371"/>
      <c r="H1339" s="265"/>
      <c r="I1339" s="267"/>
      <c r="P1339" s="265"/>
    </row>
    <row r="1340" spans="1:16" s="326" customFormat="1" ht="10.5" customHeight="1">
      <c r="A1340" s="265"/>
      <c r="B1340" s="266"/>
      <c r="C1340" s="267"/>
      <c r="D1340" s="267"/>
      <c r="E1340" s="267"/>
      <c r="F1340" s="371"/>
      <c r="G1340" s="371"/>
      <c r="H1340" s="265"/>
      <c r="I1340" s="267"/>
      <c r="P1340" s="265"/>
    </row>
    <row r="1341" spans="1:16" s="326" customFormat="1" ht="10.5" customHeight="1">
      <c r="A1341" s="265"/>
      <c r="B1341" s="266"/>
      <c r="C1341" s="267"/>
      <c r="D1341" s="267"/>
      <c r="E1341" s="267"/>
      <c r="F1341" s="371"/>
      <c r="G1341" s="371"/>
      <c r="H1341" s="265"/>
      <c r="I1341" s="267"/>
      <c r="P1341" s="265"/>
    </row>
    <row r="1342" spans="1:16" s="326" customFormat="1" ht="10.5" customHeight="1">
      <c r="A1342" s="265"/>
      <c r="B1342" s="266"/>
      <c r="C1342" s="267"/>
      <c r="D1342" s="267"/>
      <c r="E1342" s="267"/>
      <c r="F1342" s="371"/>
      <c r="G1342" s="371"/>
      <c r="H1342" s="265"/>
      <c r="I1342" s="267"/>
      <c r="P1342" s="265"/>
    </row>
    <row r="1343" spans="1:16" s="326" customFormat="1" ht="10.5" customHeight="1">
      <c r="A1343" s="265"/>
      <c r="B1343" s="266"/>
      <c r="C1343" s="267"/>
      <c r="D1343" s="267"/>
      <c r="E1343" s="267"/>
      <c r="F1343" s="371"/>
      <c r="G1343" s="371"/>
      <c r="H1343" s="265"/>
      <c r="I1343" s="267"/>
      <c r="P1343" s="265"/>
    </row>
    <row r="1344" spans="1:16" s="326" customFormat="1" ht="10.5" customHeight="1">
      <c r="A1344" s="265"/>
      <c r="B1344" s="266"/>
      <c r="C1344" s="267"/>
      <c r="D1344" s="267"/>
      <c r="E1344" s="267"/>
      <c r="F1344" s="371"/>
      <c r="G1344" s="371"/>
      <c r="H1344" s="265"/>
      <c r="I1344" s="267"/>
      <c r="P1344" s="265"/>
    </row>
    <row r="1345" spans="1:16" s="326" customFormat="1" ht="10.5" customHeight="1">
      <c r="A1345" s="265"/>
      <c r="B1345" s="266"/>
      <c r="C1345" s="267"/>
      <c r="D1345" s="267"/>
      <c r="E1345" s="267"/>
      <c r="F1345" s="371"/>
      <c r="G1345" s="371"/>
      <c r="H1345" s="265"/>
      <c r="I1345" s="267"/>
      <c r="P1345" s="265"/>
    </row>
    <row r="1346" spans="1:16" s="326" customFormat="1" ht="10.5" customHeight="1">
      <c r="A1346" s="265"/>
      <c r="B1346" s="266"/>
      <c r="C1346" s="267"/>
      <c r="D1346" s="267"/>
      <c r="E1346" s="267"/>
      <c r="F1346" s="371"/>
      <c r="G1346" s="371"/>
      <c r="H1346" s="265"/>
      <c r="I1346" s="267"/>
      <c r="P1346" s="265"/>
    </row>
    <row r="1347" spans="1:16" s="326" customFormat="1" ht="10.5" customHeight="1">
      <c r="A1347" s="265"/>
      <c r="B1347" s="266"/>
      <c r="C1347" s="267"/>
      <c r="D1347" s="267"/>
      <c r="E1347" s="267"/>
      <c r="F1347" s="371"/>
      <c r="G1347" s="371"/>
      <c r="H1347" s="265"/>
      <c r="I1347" s="267"/>
      <c r="P1347" s="265"/>
    </row>
    <row r="1348" spans="1:16" s="326" customFormat="1" ht="10.5" customHeight="1">
      <c r="A1348" s="265"/>
      <c r="B1348" s="266"/>
      <c r="C1348" s="267"/>
      <c r="D1348" s="267"/>
      <c r="E1348" s="267"/>
      <c r="F1348" s="371"/>
      <c r="G1348" s="371"/>
      <c r="H1348" s="265"/>
      <c r="I1348" s="267"/>
      <c r="P1348" s="265"/>
    </row>
    <row r="1349" spans="1:16" s="326" customFormat="1" ht="10.5" customHeight="1">
      <c r="A1349" s="265"/>
      <c r="B1349" s="266"/>
      <c r="C1349" s="267"/>
      <c r="D1349" s="267"/>
      <c r="E1349" s="267"/>
      <c r="F1349" s="371"/>
      <c r="G1349" s="371"/>
      <c r="H1349" s="265"/>
      <c r="I1349" s="267"/>
      <c r="P1349" s="265"/>
    </row>
    <row r="1350" spans="1:16" s="326" customFormat="1" ht="10.5" customHeight="1">
      <c r="A1350" s="265"/>
      <c r="B1350" s="266"/>
      <c r="C1350" s="267"/>
      <c r="D1350" s="267"/>
      <c r="E1350" s="267"/>
      <c r="F1350" s="371"/>
      <c r="G1350" s="371"/>
      <c r="H1350" s="265"/>
      <c r="I1350" s="267"/>
      <c r="P1350" s="265"/>
    </row>
    <row r="1351" spans="1:16" s="326" customFormat="1" ht="10.5" customHeight="1">
      <c r="A1351" s="265"/>
      <c r="B1351" s="266"/>
      <c r="C1351" s="267"/>
      <c r="D1351" s="267"/>
      <c r="E1351" s="267"/>
      <c r="F1351" s="371"/>
      <c r="G1351" s="371"/>
      <c r="H1351" s="265"/>
      <c r="I1351" s="267"/>
      <c r="P1351" s="265"/>
    </row>
    <row r="1352" spans="1:16" s="326" customFormat="1" ht="10.5" customHeight="1">
      <c r="A1352" s="265"/>
      <c r="B1352" s="266"/>
      <c r="C1352" s="267"/>
      <c r="D1352" s="267"/>
      <c r="E1352" s="267"/>
      <c r="F1352" s="371"/>
      <c r="G1352" s="371"/>
      <c r="H1352" s="265"/>
      <c r="I1352" s="267"/>
      <c r="P1352" s="265"/>
    </row>
    <row r="1353" spans="1:16" s="326" customFormat="1" ht="10.5" customHeight="1">
      <c r="A1353" s="265"/>
      <c r="B1353" s="266"/>
      <c r="C1353" s="267"/>
      <c r="D1353" s="267"/>
      <c r="E1353" s="267"/>
      <c r="F1353" s="371"/>
      <c r="G1353" s="371"/>
      <c r="H1353" s="265"/>
      <c r="I1353" s="267"/>
      <c r="P1353" s="265"/>
    </row>
    <row r="1354" spans="1:16" s="326" customFormat="1" ht="10.5" customHeight="1">
      <c r="A1354" s="265"/>
      <c r="B1354" s="266"/>
      <c r="C1354" s="267"/>
      <c r="D1354" s="267"/>
      <c r="E1354" s="267"/>
      <c r="F1354" s="371"/>
      <c r="G1354" s="371"/>
      <c r="H1354" s="265"/>
      <c r="I1354" s="267"/>
      <c r="P1354" s="265"/>
    </row>
    <row r="1355" spans="1:16" s="326" customFormat="1" ht="10.5" customHeight="1">
      <c r="A1355" s="265"/>
      <c r="B1355" s="266"/>
      <c r="C1355" s="267"/>
      <c r="D1355" s="267"/>
      <c r="E1355" s="267"/>
      <c r="F1355" s="371"/>
      <c r="G1355" s="371"/>
      <c r="H1355" s="265"/>
      <c r="I1355" s="267"/>
      <c r="P1355" s="265"/>
    </row>
    <row r="1356" spans="1:16" s="326" customFormat="1" ht="10.5" customHeight="1">
      <c r="A1356" s="265"/>
      <c r="B1356" s="266"/>
      <c r="C1356" s="267"/>
      <c r="D1356" s="267"/>
      <c r="E1356" s="267"/>
      <c r="F1356" s="371"/>
      <c r="G1356" s="371"/>
      <c r="H1356" s="265"/>
      <c r="I1356" s="267"/>
      <c r="P1356" s="265"/>
    </row>
    <row r="1357" spans="1:16" s="326" customFormat="1" ht="10.5" customHeight="1">
      <c r="A1357" s="265"/>
      <c r="B1357" s="266"/>
      <c r="C1357" s="267"/>
      <c r="D1357" s="267"/>
      <c r="E1357" s="267"/>
      <c r="F1357" s="371"/>
      <c r="G1357" s="371"/>
      <c r="H1357" s="265"/>
      <c r="I1357" s="267"/>
      <c r="P1357" s="265"/>
    </row>
    <row r="1358" spans="1:16" s="326" customFormat="1" ht="10.5" customHeight="1">
      <c r="A1358" s="265"/>
      <c r="B1358" s="266"/>
      <c r="C1358" s="267"/>
      <c r="D1358" s="267"/>
      <c r="E1358" s="267"/>
      <c r="F1358" s="371"/>
      <c r="G1358" s="371"/>
      <c r="H1358" s="265"/>
      <c r="I1358" s="267"/>
      <c r="P1358" s="265"/>
    </row>
    <row r="1359" spans="1:16" s="326" customFormat="1" ht="10.5" customHeight="1">
      <c r="A1359" s="265"/>
      <c r="B1359" s="266"/>
      <c r="C1359" s="267"/>
      <c r="D1359" s="267"/>
      <c r="E1359" s="267"/>
      <c r="F1359" s="371"/>
      <c r="G1359" s="371"/>
      <c r="H1359" s="265"/>
      <c r="I1359" s="267"/>
      <c r="P1359" s="265"/>
    </row>
    <row r="1360" spans="1:16" s="326" customFormat="1" ht="10.5" customHeight="1">
      <c r="A1360" s="265"/>
      <c r="B1360" s="266"/>
      <c r="C1360" s="267"/>
      <c r="D1360" s="267"/>
      <c r="E1360" s="267"/>
      <c r="F1360" s="371"/>
      <c r="G1360" s="371"/>
      <c r="H1360" s="265"/>
      <c r="I1360" s="267"/>
      <c r="P1360" s="265"/>
    </row>
    <row r="1361" spans="1:16" s="326" customFormat="1" ht="10.5" customHeight="1">
      <c r="A1361" s="265"/>
      <c r="B1361" s="266"/>
      <c r="C1361" s="267"/>
      <c r="D1361" s="267"/>
      <c r="E1361" s="267"/>
      <c r="F1361" s="371"/>
      <c r="G1361" s="371"/>
      <c r="H1361" s="265"/>
      <c r="I1361" s="267"/>
      <c r="P1361" s="265"/>
    </row>
    <row r="1362" spans="1:16" s="326" customFormat="1" ht="10.5" customHeight="1">
      <c r="A1362" s="265"/>
      <c r="B1362" s="266"/>
      <c r="C1362" s="267"/>
      <c r="D1362" s="267"/>
      <c r="E1362" s="267"/>
      <c r="F1362" s="371"/>
      <c r="G1362" s="371"/>
      <c r="H1362" s="265"/>
      <c r="I1362" s="267"/>
      <c r="P1362" s="265"/>
    </row>
    <row r="1363" spans="1:16" s="326" customFormat="1" ht="10.5" customHeight="1">
      <c r="A1363" s="265"/>
      <c r="B1363" s="266"/>
      <c r="C1363" s="267"/>
      <c r="D1363" s="267"/>
      <c r="E1363" s="267"/>
      <c r="F1363" s="371"/>
      <c r="G1363" s="371"/>
      <c r="H1363" s="265"/>
      <c r="I1363" s="267"/>
      <c r="P1363" s="265"/>
    </row>
    <row r="1364" spans="1:16" s="326" customFormat="1" ht="10.5" customHeight="1">
      <c r="A1364" s="265"/>
      <c r="B1364" s="266"/>
      <c r="C1364" s="267"/>
      <c r="D1364" s="267"/>
      <c r="E1364" s="267"/>
      <c r="F1364" s="371"/>
      <c r="G1364" s="371"/>
      <c r="H1364" s="265"/>
      <c r="I1364" s="267"/>
      <c r="P1364" s="265"/>
    </row>
    <row r="1365" spans="1:16" s="326" customFormat="1" ht="10.5" customHeight="1">
      <c r="A1365" s="265"/>
      <c r="B1365" s="266"/>
      <c r="C1365" s="267"/>
      <c r="D1365" s="267"/>
      <c r="E1365" s="267"/>
      <c r="F1365" s="371"/>
      <c r="G1365" s="371"/>
      <c r="H1365" s="265"/>
      <c r="I1365" s="267"/>
      <c r="P1365" s="265"/>
    </row>
    <row r="1366" spans="1:16" s="326" customFormat="1" ht="10.5" customHeight="1">
      <c r="A1366" s="265"/>
      <c r="B1366" s="266"/>
      <c r="C1366" s="267"/>
      <c r="D1366" s="267"/>
      <c r="E1366" s="267"/>
      <c r="F1366" s="371"/>
      <c r="G1366" s="371"/>
      <c r="H1366" s="265"/>
      <c r="I1366" s="267"/>
      <c r="P1366" s="265"/>
    </row>
    <row r="1367" spans="1:16" s="326" customFormat="1" ht="10.5" customHeight="1">
      <c r="A1367" s="265"/>
      <c r="B1367" s="266"/>
      <c r="C1367" s="267"/>
      <c r="D1367" s="267"/>
      <c r="E1367" s="267"/>
      <c r="F1367" s="371"/>
      <c r="G1367" s="371"/>
      <c r="H1367" s="265"/>
      <c r="I1367" s="267"/>
      <c r="P1367" s="265"/>
    </row>
    <row r="1368" spans="1:16" s="326" customFormat="1" ht="10.5" customHeight="1">
      <c r="A1368" s="265"/>
      <c r="B1368" s="266"/>
      <c r="C1368" s="267"/>
      <c r="D1368" s="267"/>
      <c r="E1368" s="267"/>
      <c r="F1368" s="371"/>
      <c r="G1368" s="371"/>
      <c r="H1368" s="265"/>
      <c r="I1368" s="267"/>
      <c r="P1368" s="265"/>
    </row>
    <row r="1369" spans="1:16" s="326" customFormat="1" ht="10.5" customHeight="1">
      <c r="A1369" s="265"/>
      <c r="B1369" s="266"/>
      <c r="C1369" s="267"/>
      <c r="D1369" s="267"/>
      <c r="E1369" s="267"/>
      <c r="F1369" s="371"/>
      <c r="G1369" s="371"/>
      <c r="H1369" s="265"/>
      <c r="I1369" s="267"/>
      <c r="P1369" s="265"/>
    </row>
    <row r="1370" spans="1:16" s="326" customFormat="1" ht="10.5" customHeight="1">
      <c r="A1370" s="265"/>
      <c r="B1370" s="266"/>
      <c r="C1370" s="267"/>
      <c r="D1370" s="267"/>
      <c r="E1370" s="267"/>
      <c r="F1370" s="371"/>
      <c r="G1370" s="371"/>
      <c r="H1370" s="265"/>
      <c r="I1370" s="267"/>
      <c r="P1370" s="265"/>
    </row>
    <row r="1371" spans="1:16" s="326" customFormat="1" ht="10.5" customHeight="1">
      <c r="A1371" s="265"/>
      <c r="B1371" s="266"/>
      <c r="C1371" s="267"/>
      <c r="D1371" s="267"/>
      <c r="E1371" s="267"/>
      <c r="F1371" s="371"/>
      <c r="G1371" s="371"/>
      <c r="H1371" s="265"/>
      <c r="I1371" s="267"/>
      <c r="P1371" s="265"/>
    </row>
    <row r="1372" spans="1:16" s="326" customFormat="1" ht="10.5" customHeight="1">
      <c r="A1372" s="265"/>
      <c r="B1372" s="266"/>
      <c r="C1372" s="267"/>
      <c r="D1372" s="267"/>
      <c r="E1372" s="267"/>
      <c r="F1372" s="371"/>
      <c r="G1372" s="371"/>
      <c r="H1372" s="265"/>
      <c r="I1372" s="267"/>
      <c r="P1372" s="265"/>
    </row>
    <row r="1373" spans="1:16" s="326" customFormat="1" ht="10.5" customHeight="1">
      <c r="A1373" s="265"/>
      <c r="B1373" s="266"/>
      <c r="C1373" s="267"/>
      <c r="D1373" s="267"/>
      <c r="E1373" s="267"/>
      <c r="F1373" s="371"/>
      <c r="G1373" s="371"/>
      <c r="H1373" s="265"/>
      <c r="I1373" s="267"/>
      <c r="P1373" s="265"/>
    </row>
    <row r="1374" spans="1:16" s="326" customFormat="1" ht="10.5" customHeight="1">
      <c r="A1374" s="265"/>
      <c r="B1374" s="266"/>
      <c r="C1374" s="267"/>
      <c r="D1374" s="267"/>
      <c r="E1374" s="267"/>
      <c r="F1374" s="371"/>
      <c r="G1374" s="371"/>
      <c r="H1374" s="265"/>
      <c r="I1374" s="267"/>
      <c r="P1374" s="265"/>
    </row>
    <row r="1375" spans="1:16" s="326" customFormat="1" ht="10.5" customHeight="1">
      <c r="A1375" s="265"/>
      <c r="B1375" s="266"/>
      <c r="C1375" s="267"/>
      <c r="D1375" s="267"/>
      <c r="E1375" s="267"/>
      <c r="F1375" s="371"/>
      <c r="G1375" s="371"/>
      <c r="H1375" s="265"/>
      <c r="I1375" s="267"/>
      <c r="P1375" s="265"/>
    </row>
    <row r="1376" spans="1:16" s="326" customFormat="1" ht="10.5" customHeight="1">
      <c r="A1376" s="265"/>
      <c r="B1376" s="266"/>
      <c r="C1376" s="267"/>
      <c r="D1376" s="267"/>
      <c r="E1376" s="267"/>
      <c r="F1376" s="371"/>
      <c r="G1376" s="371"/>
      <c r="H1376" s="265"/>
      <c r="I1376" s="267"/>
      <c r="P1376" s="265"/>
    </row>
    <row r="1377" spans="1:16" s="326" customFormat="1" ht="10.5" customHeight="1">
      <c r="A1377" s="265"/>
      <c r="B1377" s="266"/>
      <c r="C1377" s="267"/>
      <c r="D1377" s="267"/>
      <c r="E1377" s="267"/>
      <c r="F1377" s="371"/>
      <c r="G1377" s="371"/>
      <c r="H1377" s="265"/>
      <c r="I1377" s="267"/>
      <c r="P1377" s="265"/>
    </row>
    <row r="1378" spans="1:16" s="326" customFormat="1" ht="10.5" customHeight="1">
      <c r="A1378" s="265"/>
      <c r="B1378" s="266"/>
      <c r="C1378" s="267"/>
      <c r="D1378" s="267"/>
      <c r="E1378" s="267"/>
      <c r="F1378" s="371"/>
      <c r="G1378" s="371"/>
      <c r="H1378" s="265"/>
      <c r="I1378" s="267"/>
      <c r="P1378" s="265"/>
    </row>
    <row r="1379" spans="1:16" s="326" customFormat="1" ht="10.5" customHeight="1">
      <c r="A1379" s="265"/>
      <c r="B1379" s="266"/>
      <c r="C1379" s="267"/>
      <c r="D1379" s="267"/>
      <c r="E1379" s="267"/>
      <c r="F1379" s="371"/>
      <c r="G1379" s="371"/>
      <c r="H1379" s="265"/>
      <c r="I1379" s="267"/>
      <c r="P1379" s="265"/>
    </row>
    <row r="1380" spans="1:16" s="326" customFormat="1" ht="10.5" customHeight="1">
      <c r="A1380" s="265"/>
      <c r="B1380" s="266"/>
      <c r="C1380" s="267"/>
      <c r="D1380" s="267"/>
      <c r="E1380" s="267"/>
      <c r="F1380" s="371"/>
      <c r="G1380" s="371"/>
      <c r="H1380" s="265"/>
      <c r="I1380" s="267"/>
      <c r="P1380" s="265"/>
    </row>
    <row r="1381" spans="1:16" s="326" customFormat="1" ht="10.5" customHeight="1">
      <c r="A1381" s="265"/>
      <c r="B1381" s="266"/>
      <c r="C1381" s="267"/>
      <c r="D1381" s="267"/>
      <c r="E1381" s="267"/>
      <c r="F1381" s="371"/>
      <c r="G1381" s="371"/>
      <c r="H1381" s="265"/>
      <c r="I1381" s="267"/>
      <c r="P1381" s="265"/>
    </row>
    <row r="1382" spans="1:16" s="326" customFormat="1" ht="10.5" customHeight="1">
      <c r="A1382" s="265"/>
      <c r="B1382" s="266"/>
      <c r="C1382" s="267"/>
      <c r="D1382" s="267"/>
      <c r="E1382" s="267"/>
      <c r="F1382" s="371"/>
      <c r="G1382" s="371"/>
      <c r="H1382" s="265"/>
      <c r="I1382" s="267"/>
      <c r="P1382" s="265"/>
    </row>
    <row r="1383" spans="1:16" s="326" customFormat="1" ht="10.5" customHeight="1">
      <c r="A1383" s="265"/>
      <c r="B1383" s="266"/>
      <c r="C1383" s="267"/>
      <c r="D1383" s="267"/>
      <c r="E1383" s="267"/>
      <c r="F1383" s="371"/>
      <c r="G1383" s="371"/>
      <c r="H1383" s="265"/>
      <c r="I1383" s="267"/>
      <c r="P1383" s="265"/>
    </row>
    <row r="1384" spans="1:16" s="326" customFormat="1" ht="10.5" customHeight="1">
      <c r="A1384" s="265"/>
      <c r="B1384" s="266"/>
      <c r="C1384" s="267"/>
      <c r="D1384" s="267"/>
      <c r="E1384" s="267"/>
      <c r="F1384" s="371"/>
      <c r="G1384" s="371"/>
      <c r="H1384" s="265"/>
      <c r="I1384" s="267"/>
      <c r="P1384" s="265"/>
    </row>
    <row r="1385" spans="1:16" s="326" customFormat="1" ht="10.5" customHeight="1">
      <c r="A1385" s="265"/>
      <c r="B1385" s="266"/>
      <c r="C1385" s="267"/>
      <c r="D1385" s="267"/>
      <c r="E1385" s="267"/>
      <c r="F1385" s="371"/>
      <c r="G1385" s="371"/>
      <c r="H1385" s="265"/>
      <c r="I1385" s="267"/>
      <c r="P1385" s="265"/>
    </row>
    <row r="1386" spans="1:16" s="326" customFormat="1" ht="10.5" customHeight="1">
      <c r="A1386" s="265"/>
      <c r="B1386" s="266"/>
      <c r="C1386" s="267"/>
      <c r="D1386" s="267"/>
      <c r="E1386" s="267"/>
      <c r="F1386" s="371"/>
      <c r="G1386" s="371"/>
      <c r="H1386" s="265"/>
      <c r="I1386" s="267"/>
      <c r="P1386" s="265"/>
    </row>
    <row r="1387" spans="1:16" s="326" customFormat="1" ht="10.5" customHeight="1">
      <c r="A1387" s="265"/>
      <c r="B1387" s="266"/>
      <c r="C1387" s="267"/>
      <c r="D1387" s="267"/>
      <c r="E1387" s="267"/>
      <c r="F1387" s="371"/>
      <c r="G1387" s="371"/>
      <c r="H1387" s="265"/>
      <c r="I1387" s="267"/>
      <c r="P1387" s="265"/>
    </row>
    <row r="1388" spans="1:16" s="326" customFormat="1" ht="10.5" customHeight="1">
      <c r="A1388" s="265"/>
      <c r="B1388" s="266"/>
      <c r="C1388" s="267"/>
      <c r="D1388" s="267"/>
      <c r="E1388" s="267"/>
      <c r="F1388" s="371"/>
      <c r="G1388" s="371"/>
      <c r="H1388" s="265"/>
      <c r="I1388" s="267"/>
      <c r="P1388" s="265"/>
    </row>
    <row r="1389" spans="1:16" s="326" customFormat="1" ht="10.5" customHeight="1">
      <c r="A1389" s="265"/>
      <c r="B1389" s="266"/>
      <c r="C1389" s="267"/>
      <c r="D1389" s="267"/>
      <c r="E1389" s="267"/>
      <c r="F1389" s="371"/>
      <c r="G1389" s="371"/>
      <c r="H1389" s="265"/>
      <c r="I1389" s="267"/>
      <c r="P1389" s="265"/>
    </row>
    <row r="1390" spans="1:16" s="326" customFormat="1" ht="10.5" customHeight="1">
      <c r="A1390" s="265"/>
      <c r="B1390" s="266"/>
      <c r="C1390" s="267"/>
      <c r="D1390" s="267"/>
      <c r="E1390" s="267"/>
      <c r="F1390" s="371"/>
      <c r="G1390" s="371"/>
      <c r="H1390" s="265"/>
      <c r="I1390" s="267"/>
      <c r="P1390" s="265"/>
    </row>
    <row r="1391" spans="1:16" s="326" customFormat="1" ht="10.5" customHeight="1">
      <c r="A1391" s="265"/>
      <c r="B1391" s="266"/>
      <c r="C1391" s="267"/>
      <c r="D1391" s="267"/>
      <c r="E1391" s="267"/>
      <c r="F1391" s="371"/>
      <c r="G1391" s="371"/>
      <c r="H1391" s="265"/>
      <c r="I1391" s="267"/>
      <c r="P1391" s="265"/>
    </row>
    <row r="1392" spans="1:16" s="326" customFormat="1" ht="10.5" customHeight="1">
      <c r="A1392" s="265"/>
      <c r="B1392" s="266"/>
      <c r="C1392" s="267"/>
      <c r="D1392" s="267"/>
      <c r="E1392" s="267"/>
      <c r="F1392" s="371"/>
      <c r="G1392" s="371"/>
      <c r="H1392" s="265"/>
      <c r="I1392" s="267"/>
      <c r="P1392" s="265"/>
    </row>
    <row r="1393" spans="1:16" s="326" customFormat="1" ht="10.5" customHeight="1">
      <c r="A1393" s="265"/>
      <c r="B1393" s="266"/>
      <c r="C1393" s="267"/>
      <c r="D1393" s="267"/>
      <c r="E1393" s="267"/>
      <c r="F1393" s="371"/>
      <c r="G1393" s="371"/>
      <c r="H1393" s="265"/>
      <c r="I1393" s="267"/>
      <c r="P1393" s="265"/>
    </row>
    <row r="1394" spans="1:16" s="326" customFormat="1" ht="10.5" customHeight="1">
      <c r="A1394" s="265"/>
      <c r="B1394" s="266"/>
      <c r="C1394" s="267"/>
      <c r="D1394" s="267"/>
      <c r="E1394" s="267"/>
      <c r="F1394" s="371"/>
      <c r="G1394" s="371"/>
      <c r="H1394" s="265"/>
      <c r="I1394" s="267"/>
      <c r="P1394" s="265"/>
    </row>
    <row r="1395" spans="1:16" s="326" customFormat="1" ht="10.5" customHeight="1">
      <c r="A1395" s="265"/>
      <c r="B1395" s="266"/>
      <c r="C1395" s="267"/>
      <c r="D1395" s="267"/>
      <c r="E1395" s="267"/>
      <c r="F1395" s="371"/>
      <c r="G1395" s="371"/>
      <c r="H1395" s="265"/>
      <c r="I1395" s="267"/>
      <c r="P1395" s="265"/>
    </row>
    <row r="1396" spans="1:16" s="326" customFormat="1" ht="10.5" customHeight="1">
      <c r="A1396" s="265"/>
      <c r="B1396" s="266"/>
      <c r="C1396" s="267"/>
      <c r="D1396" s="267"/>
      <c r="E1396" s="267"/>
      <c r="F1396" s="371"/>
      <c r="G1396" s="371"/>
      <c r="H1396" s="265"/>
      <c r="I1396" s="267"/>
      <c r="P1396" s="265"/>
    </row>
    <row r="1397" spans="1:16" s="326" customFormat="1" ht="10.5" customHeight="1">
      <c r="A1397" s="265"/>
      <c r="B1397" s="266"/>
      <c r="C1397" s="267"/>
      <c r="D1397" s="267"/>
      <c r="E1397" s="267"/>
      <c r="F1397" s="371"/>
      <c r="G1397" s="371"/>
      <c r="H1397" s="265"/>
      <c r="I1397" s="267"/>
      <c r="P1397" s="265"/>
    </row>
    <row r="1398" spans="1:16" s="326" customFormat="1" ht="10.5" customHeight="1">
      <c r="A1398" s="265"/>
      <c r="B1398" s="266"/>
      <c r="C1398" s="267"/>
      <c r="D1398" s="267"/>
      <c r="E1398" s="267"/>
      <c r="F1398" s="371"/>
      <c r="G1398" s="371"/>
      <c r="H1398" s="265"/>
      <c r="I1398" s="267"/>
      <c r="J1398" s="268"/>
      <c r="P1398" s="265"/>
    </row>
    <row r="1399" spans="1:16" s="326" customFormat="1" ht="10.5" customHeight="1">
      <c r="A1399" s="265"/>
      <c r="B1399" s="266"/>
      <c r="C1399" s="267"/>
      <c r="D1399" s="267"/>
      <c r="E1399" s="267"/>
      <c r="F1399" s="371"/>
      <c r="G1399" s="371"/>
      <c r="H1399" s="265"/>
      <c r="I1399" s="267"/>
      <c r="J1399" s="268"/>
      <c r="P1399" s="265"/>
    </row>
    <row r="1400" spans="1:16" s="326" customFormat="1" ht="10.5" customHeight="1">
      <c r="A1400" s="265"/>
      <c r="B1400" s="266"/>
      <c r="C1400" s="267"/>
      <c r="D1400" s="267"/>
      <c r="E1400" s="267"/>
      <c r="F1400" s="371"/>
      <c r="G1400" s="371"/>
      <c r="H1400" s="265"/>
      <c r="I1400" s="267"/>
      <c r="J1400" s="268"/>
      <c r="P1400" s="265"/>
    </row>
    <row r="1401" spans="1:16" s="326" customFormat="1" ht="10.5" customHeight="1">
      <c r="A1401" s="265"/>
      <c r="B1401" s="266"/>
      <c r="C1401" s="267"/>
      <c r="D1401" s="267"/>
      <c r="E1401" s="267"/>
      <c r="F1401" s="371"/>
      <c r="G1401" s="371"/>
      <c r="H1401" s="265"/>
      <c r="I1401" s="267"/>
      <c r="J1401" s="268"/>
      <c r="P1401" s="265"/>
    </row>
    <row r="1402" spans="1:16" s="326" customFormat="1" ht="10.5" customHeight="1">
      <c r="A1402" s="265"/>
      <c r="B1402" s="266"/>
      <c r="C1402" s="267"/>
      <c r="D1402" s="267"/>
      <c r="E1402" s="267"/>
      <c r="F1402" s="371"/>
      <c r="G1402" s="371"/>
      <c r="H1402" s="265"/>
      <c r="I1402" s="267"/>
      <c r="J1402" s="268"/>
      <c r="P1402" s="265"/>
    </row>
    <row r="1403" spans="1:16" s="326" customFormat="1" ht="10.5" customHeight="1">
      <c r="A1403" s="265"/>
      <c r="B1403" s="266"/>
      <c r="C1403" s="267"/>
      <c r="D1403" s="267"/>
      <c r="E1403" s="267"/>
      <c r="F1403" s="371"/>
      <c r="G1403" s="371"/>
      <c r="H1403" s="265"/>
      <c r="I1403" s="267"/>
      <c r="J1403" s="268"/>
      <c r="P1403" s="265"/>
    </row>
    <row r="1404" spans="1:16" s="326" customFormat="1" ht="10.5" customHeight="1">
      <c r="A1404" s="265"/>
      <c r="B1404" s="266"/>
      <c r="C1404" s="267"/>
      <c r="D1404" s="267"/>
      <c r="E1404" s="267"/>
      <c r="F1404" s="371"/>
      <c r="G1404" s="371"/>
      <c r="H1404" s="265"/>
      <c r="I1404" s="267"/>
      <c r="J1404" s="268"/>
      <c r="P1404" s="265"/>
    </row>
    <row r="1405" spans="1:16" s="326" customFormat="1" ht="10.5" customHeight="1">
      <c r="A1405" s="265"/>
      <c r="B1405" s="266"/>
      <c r="C1405" s="267"/>
      <c r="D1405" s="267"/>
      <c r="E1405" s="267"/>
      <c r="F1405" s="371"/>
      <c r="G1405" s="371"/>
      <c r="H1405" s="265"/>
      <c r="I1405" s="267"/>
      <c r="J1405" s="268"/>
      <c r="P1405" s="265"/>
    </row>
    <row r="1406" spans="1:16" s="326" customFormat="1" ht="10.5" customHeight="1">
      <c r="A1406" s="265"/>
      <c r="B1406" s="266"/>
      <c r="C1406" s="267"/>
      <c r="D1406" s="267"/>
      <c r="E1406" s="267"/>
      <c r="F1406" s="371"/>
      <c r="G1406" s="371"/>
      <c r="H1406" s="265"/>
      <c r="I1406" s="267"/>
      <c r="J1406" s="268"/>
      <c r="P1406" s="265"/>
    </row>
    <row r="1407" spans="1:16" s="326" customFormat="1" ht="10.5" customHeight="1">
      <c r="A1407" s="265"/>
      <c r="B1407" s="266"/>
      <c r="C1407" s="267"/>
      <c r="D1407" s="267"/>
      <c r="E1407" s="267"/>
      <c r="F1407" s="371"/>
      <c r="G1407" s="371"/>
      <c r="H1407" s="265"/>
      <c r="I1407" s="267"/>
      <c r="J1407" s="268"/>
      <c r="P1407" s="265"/>
    </row>
    <row r="1408" ht="10.5" customHeight="1">
      <c r="J1408" s="215"/>
    </row>
    <row r="1409" ht="10.5" customHeight="1">
      <c r="J1409" s="215"/>
    </row>
    <row r="1410" ht="10.5" customHeight="1">
      <c r="J1410" s="215"/>
    </row>
    <row r="1411" ht="10.5" customHeight="1">
      <c r="J1411" s="215"/>
    </row>
    <row r="1412" ht="10.5" customHeight="1">
      <c r="J1412" s="215"/>
    </row>
    <row r="1413" ht="10.5" customHeight="1">
      <c r="J1413" s="215"/>
    </row>
    <row r="1414" ht="10.5" customHeight="1">
      <c r="J1414" s="215"/>
    </row>
    <row r="1415" ht="10.5" customHeight="1">
      <c r="J1415" s="215"/>
    </row>
    <row r="1416" ht="10.5" customHeight="1">
      <c r="J1416" s="215"/>
    </row>
    <row r="1417" ht="10.5" customHeight="1">
      <c r="J1417" s="215"/>
    </row>
    <row r="1418" ht="10.5" customHeight="1">
      <c r="J1418" s="215"/>
    </row>
    <row r="1419" ht="10.5" customHeight="1">
      <c r="J1419" s="215"/>
    </row>
    <row r="1420" ht="10.5" customHeight="1">
      <c r="J1420" s="215"/>
    </row>
    <row r="1421" ht="10.5" customHeight="1">
      <c r="J1421" s="215"/>
    </row>
    <row r="1422" ht="10.5" customHeight="1">
      <c r="J1422" s="215"/>
    </row>
    <row r="1423" ht="10.5" customHeight="1">
      <c r="J1423" s="215"/>
    </row>
    <row r="1424" ht="10.5" customHeight="1">
      <c r="J1424" s="215"/>
    </row>
    <row r="1425" ht="10.5" customHeight="1">
      <c r="J1425" s="215"/>
    </row>
    <row r="1426" ht="10.5" customHeight="1">
      <c r="J1426" s="215"/>
    </row>
    <row r="1427" ht="10.5" customHeight="1">
      <c r="J1427" s="215"/>
    </row>
    <row r="1428" ht="10.5" customHeight="1">
      <c r="J1428" s="215"/>
    </row>
    <row r="1429" ht="10.5" customHeight="1">
      <c r="J1429" s="215"/>
    </row>
    <row r="1430" ht="10.5" customHeight="1">
      <c r="J1430" s="215"/>
    </row>
    <row r="1431" ht="10.5" customHeight="1">
      <c r="J1431" s="215"/>
    </row>
    <row r="1432" ht="10.5" customHeight="1">
      <c r="J1432" s="215"/>
    </row>
    <row r="1433" ht="10.5" customHeight="1">
      <c r="J1433" s="215"/>
    </row>
    <row r="1434" ht="10.5" customHeight="1">
      <c r="J1434" s="215"/>
    </row>
    <row r="1435" ht="10.5" customHeight="1">
      <c r="J1435" s="215"/>
    </row>
    <row r="1436" ht="10.5" customHeight="1">
      <c r="J1436" s="215"/>
    </row>
    <row r="1437" ht="10.5" customHeight="1">
      <c r="J1437" s="215"/>
    </row>
    <row r="1438" ht="10.5" customHeight="1">
      <c r="J1438" s="215"/>
    </row>
    <row r="1439" ht="10.5" customHeight="1">
      <c r="J1439" s="215"/>
    </row>
    <row r="1440" ht="10.5" customHeight="1">
      <c r="J1440" s="215"/>
    </row>
    <row r="1441" ht="10.5" customHeight="1">
      <c r="J1441" s="215"/>
    </row>
    <row r="1442" ht="10.5" customHeight="1">
      <c r="J1442" s="215"/>
    </row>
    <row r="1443" ht="10.5" customHeight="1">
      <c r="J1443" s="215"/>
    </row>
    <row r="1444" ht="10.5" customHeight="1">
      <c r="J1444" s="215"/>
    </row>
    <row r="1445" ht="10.5" customHeight="1">
      <c r="J1445" s="215"/>
    </row>
    <row r="1446" ht="10.5" customHeight="1">
      <c r="J1446" s="215"/>
    </row>
    <row r="1447" ht="10.5" customHeight="1">
      <c r="J1447" s="215"/>
    </row>
    <row r="1448" ht="10.5" customHeight="1">
      <c r="J1448" s="215"/>
    </row>
    <row r="1449" ht="10.5" customHeight="1">
      <c r="J1449" s="215"/>
    </row>
    <row r="1450" ht="10.5" customHeight="1">
      <c r="J1450" s="215"/>
    </row>
    <row r="1451" ht="10.5" customHeight="1">
      <c r="J1451" s="215"/>
    </row>
    <row r="1452" ht="10.5" customHeight="1">
      <c r="J1452" s="215"/>
    </row>
    <row r="1453" ht="10.5" customHeight="1">
      <c r="J1453" s="215"/>
    </row>
    <row r="1454" ht="10.5" customHeight="1">
      <c r="J1454" s="215"/>
    </row>
    <row r="1455" ht="10.5" customHeight="1">
      <c r="J1455" s="215"/>
    </row>
    <row r="1456" ht="10.5" customHeight="1">
      <c r="J1456" s="215"/>
    </row>
    <row r="1457" ht="10.5" customHeight="1">
      <c r="J1457" s="215"/>
    </row>
    <row r="1458" ht="10.5" customHeight="1">
      <c r="J1458" s="215"/>
    </row>
    <row r="1459" ht="10.5" customHeight="1">
      <c r="J1459" s="215"/>
    </row>
    <row r="1460" ht="10.5" customHeight="1">
      <c r="J1460" s="215"/>
    </row>
    <row r="1461" ht="10.5" customHeight="1">
      <c r="J1461" s="215"/>
    </row>
    <row r="1462" ht="10.5" customHeight="1">
      <c r="J1462" s="215"/>
    </row>
    <row r="1463" ht="10.5" customHeight="1">
      <c r="J1463" s="2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4"/>
  <sheetViews>
    <sheetView zoomScalePageLayoutView="0" workbookViewId="0" topLeftCell="A1">
      <selection activeCell="B9" sqref="B9"/>
    </sheetView>
  </sheetViews>
  <sheetFormatPr defaultColWidth="5.8515625" defaultRowHeight="12.75" outlineLevelRow="2"/>
  <cols>
    <col min="1" max="1" width="8.140625" style="560" customWidth="1"/>
    <col min="2" max="2" width="21.57421875" style="562" customWidth="1"/>
    <col min="3" max="3" width="22.00390625" style="562" customWidth="1"/>
    <col min="4" max="4" width="11.57421875" style="562" customWidth="1"/>
    <col min="5" max="5" width="9.7109375" style="562" customWidth="1"/>
    <col min="6" max="6" width="5.8515625" style="560" customWidth="1"/>
    <col min="7" max="7" width="5.8515625" style="562" customWidth="1"/>
    <col min="8" max="8" width="21.421875" style="562" customWidth="1"/>
    <col min="9" max="16384" width="5.8515625" style="564" customWidth="1"/>
  </cols>
  <sheetData>
    <row r="1" spans="1:14" s="530" customFormat="1" ht="12">
      <c r="A1" s="532" t="s">
        <v>1070</v>
      </c>
      <c r="B1" s="530" t="s">
        <v>1071</v>
      </c>
      <c r="C1" s="530" t="s">
        <v>1072</v>
      </c>
      <c r="D1" s="530" t="s">
        <v>1073</v>
      </c>
      <c r="E1" s="531" t="s">
        <v>1074</v>
      </c>
      <c r="F1" s="532" t="s">
        <v>1075</v>
      </c>
      <c r="G1" s="532" t="s">
        <v>1076</v>
      </c>
      <c r="N1" s="533"/>
    </row>
    <row r="2" spans="1:8" ht="12" outlineLevel="2">
      <c r="A2" s="560">
        <v>1</v>
      </c>
      <c r="B2" s="561" t="str">
        <f>VLOOKUP(A2,'[1]Data'!$O$4:$P$31,2)</f>
        <v>Green</v>
      </c>
      <c r="C2" s="561" t="str">
        <f>IF(MID('[1]1'!C$9,4,1)=" ",'[1]1'!C$9,IF(MID('[1]1'!C$9,2,1)=" ",TRIM(RIGHT('[1]1'!C$9,LEN('[1]1'!C$9)-2))&amp;" "&amp;LEFT('[1]1'!C$9,1),'[1]1'!C$9))</f>
        <v>Cachia W</v>
      </c>
      <c r="D2" s="562" t="str">
        <f>$D$6</f>
        <v>UBC Shield</v>
      </c>
      <c r="E2" s="563">
        <v>41924</v>
      </c>
      <c r="F2" s="560">
        <f>VLOOKUP(G2,'[1]Data'!$U$4:$V$9,2,FALSE)</f>
        <v>2</v>
      </c>
      <c r="G2" s="560">
        <v>5</v>
      </c>
      <c r="H2" s="562" t="str">
        <f>TEXT(G2,"0")&amp;" "&amp;B2</f>
        <v>5 Green</v>
      </c>
    </row>
    <row r="3" spans="2:7" ht="12" outlineLevel="1">
      <c r="B3" s="561"/>
      <c r="C3" s="565" t="s">
        <v>1646</v>
      </c>
      <c r="E3" s="563"/>
      <c r="F3" s="560">
        <f>SUBTOTAL(9,F2:F2)</f>
        <v>2</v>
      </c>
      <c r="G3" s="560"/>
    </row>
    <row r="4" spans="1:8" ht="12" outlineLevel="2">
      <c r="A4" s="560">
        <v>1</v>
      </c>
      <c r="B4" s="561" t="str">
        <f>VLOOKUP(A4,'[1]Data'!$O$4:$P$31,2)</f>
        <v>Green</v>
      </c>
      <c r="C4" s="561" t="str">
        <f>IF(MID('[1]1'!C$8,4,1)=" ",'[1]1'!C$8,IF(MID('[1]1'!C$8,2,1)=" ",TRIM(RIGHT('[1]1'!C$8,LEN('[1]1'!C$8)-2))&amp;" "&amp;LEFT('[1]1'!C$8,1),'[1]1'!C$8))</f>
        <v>Charlton D</v>
      </c>
      <c r="D4" s="562" t="str">
        <f>$D$6</f>
        <v>UBC Shield</v>
      </c>
      <c r="E4" s="563">
        <v>41924</v>
      </c>
      <c r="F4" s="560">
        <f>VLOOKUP(G4,'[1]Data'!$U$4:$V$9,2,FALSE)</f>
        <v>3</v>
      </c>
      <c r="G4" s="560">
        <v>4</v>
      </c>
      <c r="H4" s="562" t="str">
        <f>TEXT(G4,"0")&amp;" "&amp;B4</f>
        <v>4 Green</v>
      </c>
    </row>
    <row r="5" spans="2:7" ht="12" outlineLevel="1">
      <c r="B5" s="561"/>
      <c r="C5" s="565" t="s">
        <v>2065</v>
      </c>
      <c r="E5" s="563"/>
      <c r="F5" s="560">
        <f>SUBTOTAL(9,F4:F4)</f>
        <v>3</v>
      </c>
      <c r="G5" s="560"/>
    </row>
    <row r="6" spans="1:8" ht="12" outlineLevel="2">
      <c r="A6" s="560">
        <v>1</v>
      </c>
      <c r="B6" s="561" t="str">
        <f>VLOOKUP(A6,'[1]Data'!$O$4:$P$31,2)</f>
        <v>Green</v>
      </c>
      <c r="C6" s="561" t="str">
        <f>IF(MID('[1]1'!C$7,4,1)=" ",'[1]1'!C$7,IF(MID('[1]1'!C$7,2,1)=" ",TRIM(RIGHT('[1]1'!C$7,LEN('[1]1'!C$7)-2))&amp;" "&amp;LEFT('[1]1'!C$7,1),'[1]1'!C$7))</f>
        <v>Rowe A</v>
      </c>
      <c r="D6" s="562" t="str">
        <f>$D$6</f>
        <v>UBC Shield</v>
      </c>
      <c r="E6" s="563">
        <v>41924</v>
      </c>
      <c r="F6" s="560">
        <f>VLOOKUP(G6,'[1]Data'!$U$4:$V$9,2,FALSE)</f>
        <v>4</v>
      </c>
      <c r="G6" s="560">
        <v>3</v>
      </c>
      <c r="H6" s="562" t="str">
        <f>TEXT(G6,"0")&amp;" "&amp;B6</f>
        <v>3 Green</v>
      </c>
    </row>
    <row r="7" spans="1:8" ht="12" outlineLevel="2">
      <c r="A7" s="560">
        <v>1</v>
      </c>
      <c r="B7" s="561" t="str">
        <f>VLOOKUP(A7,'[1]Data'!$O$4:$P$31,2)</f>
        <v>Green</v>
      </c>
      <c r="C7" s="561" t="str">
        <f>IF(MID('[1]1'!C$6,4,1)=" ",'[1]1'!C$6,IF(MID('[1]1'!C$6,2,1)=" ",TRIM(RIGHT('[1]1'!C$6,LEN('[1]1'!C$6)-2))&amp;" "&amp;LEFT('[1]1'!C$6,1),'[1]1'!C$6))</f>
        <v>Rowe A</v>
      </c>
      <c r="D7" s="562" t="str">
        <f>$D$6</f>
        <v>UBC Shield</v>
      </c>
      <c r="E7" s="563">
        <v>41924</v>
      </c>
      <c r="F7" s="560">
        <f>VLOOKUP(G7,'[1]Data'!$U$4:$V$9,2,FALSE)</f>
        <v>5</v>
      </c>
      <c r="G7" s="560">
        <v>2</v>
      </c>
      <c r="H7" s="562" t="str">
        <f>TEXT(G7,"0")&amp;" "&amp;B7</f>
        <v>2 Green</v>
      </c>
    </row>
    <row r="8" spans="2:7" ht="12" outlineLevel="1">
      <c r="B8" s="561"/>
      <c r="C8" s="565" t="s">
        <v>347</v>
      </c>
      <c r="E8" s="563"/>
      <c r="F8" s="560">
        <f>SUBTOTAL(9,F6:F7)</f>
        <v>9</v>
      </c>
      <c r="G8" s="560"/>
    </row>
    <row r="9" spans="1:8" ht="12" outlineLevel="2">
      <c r="A9" s="560">
        <v>1</v>
      </c>
      <c r="B9" s="561" t="str">
        <f>VLOOKUP(A9,'[1]Data'!$O$4:$P$31,2)</f>
        <v>Green</v>
      </c>
      <c r="C9" s="561" t="str">
        <f>IF(MID('[1]1'!C$10,4,1)=" ",'[1]1'!C$10,IF(MID('[1]1'!C$10,2,1)=" ",TRIM(RIGHT('[1]1'!C$10,LEN('[1]1'!C$10)-2))&amp;" "&amp;LEFT('[1]1'!C$10,1),'[1]1'!C$10))</f>
        <v>Thurn P</v>
      </c>
      <c r="D9" s="562" t="str">
        <f>$D$6</f>
        <v>UBC Shield</v>
      </c>
      <c r="E9" s="563">
        <v>41924</v>
      </c>
      <c r="F9" s="560">
        <f>VLOOKUP(G9,'[1]Data'!$U$4:$V$9,2,FALSE)</f>
        <v>1</v>
      </c>
      <c r="G9" s="560">
        <v>6</v>
      </c>
      <c r="H9" s="562" t="str">
        <f>TEXT(G9,"0")&amp;" "&amp;B9</f>
        <v>6 Green</v>
      </c>
    </row>
    <row r="10" spans="1:8" ht="12" outlineLevel="2">
      <c r="A10" s="560">
        <v>1</v>
      </c>
      <c r="B10" s="561" t="str">
        <f>VLOOKUP(A10,'[1]Data'!$O$4:$P$31,2)</f>
        <v>Green</v>
      </c>
      <c r="C10" s="561" t="str">
        <f>IF(MID('[1]1'!C$5,4,1)=" ",'[1]1'!C$5,IF(MID('[1]1'!C$5,2,1)=" ",TRIM(RIGHT('[1]1'!C$5,LEN('[1]1'!C$5)-2))&amp;" "&amp;LEFT('[1]1'!C$5,1),'[1]1'!C$5))</f>
        <v>Thurn P</v>
      </c>
      <c r="D10" s="566" t="s">
        <v>416</v>
      </c>
      <c r="E10" s="563">
        <v>41924</v>
      </c>
      <c r="F10" s="560">
        <f>VLOOKUP(G10,'[1]Data'!$U$4:$V$9,2,FALSE)</f>
        <v>6</v>
      </c>
      <c r="G10" s="560">
        <v>1</v>
      </c>
      <c r="H10" s="562" t="str">
        <f>TEXT(G10,"0")&amp;" "&amp;B10</f>
        <v>1 Green</v>
      </c>
    </row>
    <row r="11" spans="2:7" ht="12" outlineLevel="1">
      <c r="B11" s="561"/>
      <c r="C11" s="565" t="s">
        <v>229</v>
      </c>
      <c r="D11" s="566"/>
      <c r="E11" s="563"/>
      <c r="F11" s="560">
        <f>SUBTOTAL(9,F9:F10)</f>
        <v>7</v>
      </c>
      <c r="G11" s="560"/>
    </row>
    <row r="12" spans="1:8" ht="12" outlineLevel="2">
      <c r="A12" s="560">
        <v>2</v>
      </c>
      <c r="B12" s="561" t="str">
        <f>VLOOKUP(A12,'[1]Data'!$O$4:$P$31,2)</f>
        <v>Grey Green</v>
      </c>
      <c r="C12" s="561" t="str">
        <f>IF(MID('[1]2'!C$10,4,1)=" ",'[1]2'!C$10,IF(MID('[1]2'!C$10,2,1)=" ",TRIM(RIGHT('[1]2'!C$10,LEN('[1]2'!C$10)-2))&amp;" "&amp;LEFT('[1]2'!C$10,1),'[1]2'!C$10))</f>
        <v>Hall M</v>
      </c>
      <c r="D12" s="562" t="str">
        <f>$D$6</f>
        <v>UBC Shield</v>
      </c>
      <c r="E12" s="563">
        <v>41924</v>
      </c>
      <c r="F12" s="560">
        <f>VLOOKUP(G12,'[1]Data'!$U$4:$V$9,2,FALSE)</f>
        <v>1</v>
      </c>
      <c r="G12" s="560">
        <v>6</v>
      </c>
      <c r="H12" s="562" t="str">
        <f>TEXT(G12,"0")&amp;" "&amp;B12</f>
        <v>6 Grey Green</v>
      </c>
    </row>
    <row r="13" spans="2:7" ht="12" outlineLevel="1">
      <c r="B13" s="561"/>
      <c r="C13" s="565" t="s">
        <v>139</v>
      </c>
      <c r="E13" s="563"/>
      <c r="F13" s="560">
        <f>SUBTOTAL(9,F12:F12)</f>
        <v>1</v>
      </c>
      <c r="G13" s="560"/>
    </row>
    <row r="14" spans="1:8" ht="12" outlineLevel="2">
      <c r="A14" s="560">
        <v>2</v>
      </c>
      <c r="B14" s="561" t="str">
        <f>VLOOKUP(A14,'[1]Data'!$O$4:$P$31,2)</f>
        <v>Grey Green</v>
      </c>
      <c r="C14" s="561" t="str">
        <f>IF(MID('[1]2'!C$8,4,1)=" ",'[1]2'!C$8,IF(MID('[1]2'!C$8,2,1)=" ",TRIM(RIGHT('[1]2'!C$8,LEN('[1]2'!C$8)-2))&amp;" "&amp;LEFT('[1]2'!C$8,1),'[1]2'!C$8))</f>
        <v>Leong J</v>
      </c>
      <c r="D14" s="562" t="str">
        <f>$D$6</f>
        <v>UBC Shield</v>
      </c>
      <c r="E14" s="563">
        <v>41924</v>
      </c>
      <c r="F14" s="560">
        <f>VLOOKUP(G14,'[1]Data'!$U$4:$V$9,2,FALSE)</f>
        <v>3</v>
      </c>
      <c r="G14" s="560">
        <v>4</v>
      </c>
      <c r="H14" s="562" t="str">
        <f>TEXT(G14,"0")&amp;" "&amp;B14</f>
        <v>4 Grey Green</v>
      </c>
    </row>
    <row r="15" spans="1:8" ht="12" outlineLevel="2">
      <c r="A15" s="560">
        <v>2</v>
      </c>
      <c r="B15" s="561" t="str">
        <f>VLOOKUP(A15,'[1]Data'!$O$4:$P$31,2)</f>
        <v>Grey Green</v>
      </c>
      <c r="C15" s="561" t="str">
        <f>IF(MID('[1]2'!C$7,4,1)=" ",'[1]2'!C$7,IF(MID('[1]2'!C$7,2,1)=" ",TRIM(RIGHT('[1]2'!C$7,LEN('[1]2'!C$7)-2))&amp;" "&amp;LEFT('[1]2'!C$7,1),'[1]2'!C$7))</f>
        <v>Leong J</v>
      </c>
      <c r="D15" s="562" t="str">
        <f>$D$6</f>
        <v>UBC Shield</v>
      </c>
      <c r="E15" s="563">
        <v>41924</v>
      </c>
      <c r="F15" s="560">
        <f>VLOOKUP(G15,'[1]Data'!$U$4:$V$9,2,FALSE)</f>
        <v>4</v>
      </c>
      <c r="G15" s="560">
        <v>3</v>
      </c>
      <c r="H15" s="562" t="str">
        <f>TEXT(G15,"0")&amp;" "&amp;B15</f>
        <v>3 Grey Green</v>
      </c>
    </row>
    <row r="16" spans="1:8" ht="12" outlineLevel="2">
      <c r="A16" s="560">
        <v>2</v>
      </c>
      <c r="B16" s="561" t="str">
        <f>VLOOKUP(A16,'[1]Data'!$O$4:$P$31,2)</f>
        <v>Grey Green</v>
      </c>
      <c r="C16" s="561" t="str">
        <f>IF(MID('[1]2'!C$5,4,1)=" ",'[1]2'!C$5,IF(MID('[1]2'!C$5,2,1)=" ",TRIM(RIGHT('[1]2'!C$5,LEN('[1]2'!C$5)-2))&amp;" "&amp;LEFT('[1]2'!C$5,1),'[1]2'!C$5))</f>
        <v>Leong J</v>
      </c>
      <c r="D16" s="562" t="str">
        <f>$D$6</f>
        <v>UBC Shield</v>
      </c>
      <c r="E16" s="563">
        <v>41924</v>
      </c>
      <c r="F16" s="560">
        <f>VLOOKUP(G16,'[1]Data'!$U$4:$V$9,2,FALSE)</f>
        <v>6</v>
      </c>
      <c r="G16" s="560">
        <v>1</v>
      </c>
      <c r="H16" s="562" t="str">
        <f>TEXT(G16,"0")&amp;" "&amp;B16</f>
        <v>1 Grey Green</v>
      </c>
    </row>
    <row r="17" spans="2:7" ht="12" outlineLevel="1">
      <c r="B17" s="561"/>
      <c r="C17" s="565" t="s">
        <v>264</v>
      </c>
      <c r="E17" s="563"/>
      <c r="F17" s="560">
        <f>SUBTOTAL(9,F14:F16)</f>
        <v>13</v>
      </c>
      <c r="G17" s="560"/>
    </row>
    <row r="18" spans="1:8" ht="12" outlineLevel="2">
      <c r="A18" s="560">
        <v>2</v>
      </c>
      <c r="B18" s="561" t="str">
        <f>VLOOKUP(A18,'[1]Data'!$O$4:$P$31,2)</f>
        <v>Grey Green</v>
      </c>
      <c r="C18" s="561" t="str">
        <f>IF(MID('[1]2'!C$9,4,1)=" ",'[1]2'!C$9,IF(MID('[1]2'!C$9,2,1)=" ",TRIM(RIGHT('[1]2'!C$9,LEN('[1]2'!C$9)-2))&amp;" "&amp;LEFT('[1]2'!C$9,1),'[1]2'!C$9))</f>
        <v>Richardson L</v>
      </c>
      <c r="D18" s="562" t="str">
        <f>$D$6</f>
        <v>UBC Shield</v>
      </c>
      <c r="E18" s="563">
        <v>41924</v>
      </c>
      <c r="F18" s="560">
        <f>VLOOKUP(G18,'[1]Data'!$U$4:$V$9,2,FALSE)</f>
        <v>2</v>
      </c>
      <c r="G18" s="560">
        <v>5</v>
      </c>
      <c r="H18" s="562" t="str">
        <f>TEXT(G18,"0")&amp;" "&amp;B18</f>
        <v>5 Grey Green</v>
      </c>
    </row>
    <row r="19" spans="2:7" ht="12" outlineLevel="1">
      <c r="B19" s="561"/>
      <c r="C19" s="565" t="s">
        <v>536</v>
      </c>
      <c r="E19" s="563"/>
      <c r="F19" s="560">
        <f>SUBTOTAL(9,F18:F18)</f>
        <v>2</v>
      </c>
      <c r="G19" s="560"/>
    </row>
    <row r="20" spans="1:8" ht="12" outlineLevel="2">
      <c r="A20" s="560">
        <v>2</v>
      </c>
      <c r="B20" s="561" t="str">
        <f>VLOOKUP(A20,'[1]Data'!$O$4:$P$31,2)</f>
        <v>Grey Green</v>
      </c>
      <c r="C20" s="561" t="str">
        <f>IF(MID('[1]2'!C$6,4,1)=" ",'[1]2'!C$6,IF(MID('[1]2'!C$6,2,1)=" ",TRIM(RIGHT('[1]2'!C$6,LEN('[1]2'!C$6)-2))&amp;" "&amp;LEFT('[1]2'!C$6,1),'[1]2'!C$6))</f>
        <v>Sheppard &amp; Flanagan</v>
      </c>
      <c r="D20" s="562" t="str">
        <f>$D$6</f>
        <v>UBC Shield</v>
      </c>
      <c r="E20" s="563">
        <v>41924</v>
      </c>
      <c r="F20" s="560">
        <f>VLOOKUP(G20,'[1]Data'!$U$4:$V$9,2,FALSE)</f>
        <v>5</v>
      </c>
      <c r="G20" s="560">
        <v>2</v>
      </c>
      <c r="H20" s="562" t="str">
        <f>TEXT(G20,"0")&amp;" "&amp;B20</f>
        <v>2 Grey Green</v>
      </c>
    </row>
    <row r="21" spans="2:7" ht="12" outlineLevel="1">
      <c r="B21" s="561"/>
      <c r="C21" s="565" t="s">
        <v>412</v>
      </c>
      <c r="E21" s="563"/>
      <c r="F21" s="560">
        <f>SUBTOTAL(9,F20:F20)</f>
        <v>5</v>
      </c>
      <c r="G21" s="560"/>
    </row>
    <row r="22" spans="1:8" ht="12" outlineLevel="2">
      <c r="A22" s="560">
        <v>3</v>
      </c>
      <c r="B22" s="561" t="str">
        <f>VLOOKUP(A22,'[1]Data'!$O$4:$P$31,2)</f>
        <v>Blue</v>
      </c>
      <c r="C22" s="561" t="str">
        <f>IF(MID('[1]3'!C$5,4,1)=" ",'[1]3'!C$5,IF(MID('[1]3'!C$5,2,1)=" ",TRIM(RIGHT('[1]3'!C$5,LEN('[1]3'!C$5)-2))&amp;" "&amp;LEFT('[1]3'!C$5,1),'[1]3'!C$5))</f>
        <v>Ennis J</v>
      </c>
      <c r="D22" s="562" t="str">
        <f>$D$6</f>
        <v>UBC Shield</v>
      </c>
      <c r="E22" s="563">
        <v>41924</v>
      </c>
      <c r="F22" s="560">
        <f>VLOOKUP(G22,'[1]Data'!$U$4:$V$9,2,FALSE)</f>
        <v>6</v>
      </c>
      <c r="G22" s="560">
        <v>1</v>
      </c>
      <c r="H22" s="562" t="str">
        <f>TEXT(G22,"0")&amp;" "&amp;B22</f>
        <v>1 Blue</v>
      </c>
    </row>
    <row r="23" spans="2:7" ht="12" outlineLevel="1">
      <c r="B23" s="561"/>
      <c r="C23" s="565" t="s">
        <v>225</v>
      </c>
      <c r="E23" s="563"/>
      <c r="F23" s="560">
        <f>SUBTOTAL(9,F22:F22)</f>
        <v>6</v>
      </c>
      <c r="G23" s="560"/>
    </row>
    <row r="24" spans="1:8" ht="12" outlineLevel="2">
      <c r="A24" s="560">
        <v>3</v>
      </c>
      <c r="B24" s="561" t="str">
        <f>VLOOKUP(A24,'[1]Data'!$O$4:$P$31,2)</f>
        <v>Blue</v>
      </c>
      <c r="C24" s="561" t="str">
        <f>IF(MID('[1]3'!C$7,4,1)=" ",'[1]3'!C$7,IF(MID('[1]3'!C$7,2,1)=" ",TRIM(RIGHT('[1]3'!C$7,LEN('[1]3'!C$7)-2))&amp;" "&amp;LEFT('[1]3'!C$7,1),'[1]3'!C$7))</f>
        <v>Leong J</v>
      </c>
      <c r="D24" s="562" t="str">
        <f>$D$6</f>
        <v>UBC Shield</v>
      </c>
      <c r="E24" s="563">
        <v>41924</v>
      </c>
      <c r="F24" s="560">
        <f>VLOOKUP(G24,'[1]Data'!$U$4:$V$9,2,FALSE)</f>
        <v>4</v>
      </c>
      <c r="G24" s="560">
        <v>3</v>
      </c>
      <c r="H24" s="562" t="str">
        <f>TEXT(G24,"0")&amp;" "&amp;B24</f>
        <v>3 Blue</v>
      </c>
    </row>
    <row r="25" spans="2:7" ht="12" outlineLevel="1">
      <c r="B25" s="561"/>
      <c r="C25" s="565" t="s">
        <v>264</v>
      </c>
      <c r="E25" s="563"/>
      <c r="F25" s="560">
        <f>SUBTOTAL(9,F24:F24)</f>
        <v>4</v>
      </c>
      <c r="G25" s="560"/>
    </row>
    <row r="26" spans="1:8" ht="12" outlineLevel="2">
      <c r="A26" s="560">
        <v>3</v>
      </c>
      <c r="B26" s="561" t="str">
        <f>VLOOKUP(A26,'[1]Data'!$O$4:$P$31,2)</f>
        <v>Blue</v>
      </c>
      <c r="C26" s="561" t="str">
        <f>IF(MID('[1]3'!C$8,4,1)=" ",'[1]3'!C$8,IF(MID('[1]3'!C$8,2,1)=" ",TRIM(RIGHT('[1]3'!C$8,LEN('[1]3'!C$8)-2))&amp;" "&amp;LEFT('[1]3'!C$8,1),'[1]3'!C$8))</f>
        <v>Morris &amp; Bond</v>
      </c>
      <c r="D26" s="562" t="str">
        <f>$D$6</f>
        <v>UBC Shield</v>
      </c>
      <c r="E26" s="563">
        <v>41924</v>
      </c>
      <c r="F26" s="560">
        <f>VLOOKUP(G26,'[1]Data'!$U$4:$V$9,2,FALSE)</f>
        <v>3</v>
      </c>
      <c r="G26" s="560">
        <v>4</v>
      </c>
      <c r="H26" s="562" t="str">
        <f>TEXT(G26,"0")&amp;" "&amp;B26</f>
        <v>4 Blue</v>
      </c>
    </row>
    <row r="27" spans="2:7" ht="12" outlineLevel="1">
      <c r="B27" s="561"/>
      <c r="C27" s="565" t="s">
        <v>77</v>
      </c>
      <c r="E27" s="563"/>
      <c r="F27" s="560">
        <f>SUBTOTAL(9,F26:F26)</f>
        <v>3</v>
      </c>
      <c r="G27" s="560"/>
    </row>
    <row r="28" spans="1:8" ht="12" outlineLevel="2">
      <c r="A28" s="560">
        <v>3</v>
      </c>
      <c r="B28" s="561" t="str">
        <f>VLOOKUP(A28,'[1]Data'!$O$4:$P$31,2)</f>
        <v>Blue</v>
      </c>
      <c r="C28" s="561" t="str">
        <f>IF(MID('[1]3'!C$10,4,1)=" ",'[1]3'!C$10,IF(MID('[1]3'!C$10,2,1)=" ",TRIM(RIGHT('[1]3'!C$10,LEN('[1]3'!C$10)-2))&amp;" "&amp;LEFT('[1]3'!C$10,1),'[1]3'!C$10))</f>
        <v>Rowe Brothers</v>
      </c>
      <c r="D28" s="562" t="str">
        <f>$D$6</f>
        <v>UBC Shield</v>
      </c>
      <c r="E28" s="563">
        <v>41924</v>
      </c>
      <c r="F28" s="560">
        <f>VLOOKUP(G28,'[1]Data'!$U$4:$V$9,2,FALSE)</f>
        <v>1</v>
      </c>
      <c r="G28" s="560">
        <v>6</v>
      </c>
      <c r="H28" s="562" t="str">
        <f>TEXT(G28,"0")&amp;" "&amp;B28</f>
        <v>6 Blue</v>
      </c>
    </row>
    <row r="29" spans="2:7" ht="12" outlineLevel="1">
      <c r="B29" s="561"/>
      <c r="C29" s="565" t="s">
        <v>2440</v>
      </c>
      <c r="E29" s="563"/>
      <c r="F29" s="560">
        <f>SUBTOTAL(9,F28:F28)</f>
        <v>1</v>
      </c>
      <c r="G29" s="560"/>
    </row>
    <row r="30" spans="1:8" ht="12" outlineLevel="2">
      <c r="A30" s="560">
        <v>3</v>
      </c>
      <c r="B30" s="561" t="str">
        <f>VLOOKUP(A30,'[1]Data'!$O$4:$P$31,2)</f>
        <v>Blue</v>
      </c>
      <c r="C30" s="561" t="str">
        <f>IF(MID('[1]3'!C$6,4,1)=" ",'[1]3'!C$6,IF(MID('[1]3'!C$6,2,1)=" ",TRIM(RIGHT('[1]3'!C$6,LEN('[1]3'!C$6)-2))&amp;" "&amp;LEFT('[1]3'!C$6,1),'[1]3'!C$6))</f>
        <v>Rowe G</v>
      </c>
      <c r="D30" s="562" t="str">
        <f>$D$6</f>
        <v>UBC Shield</v>
      </c>
      <c r="E30" s="563">
        <v>41924</v>
      </c>
      <c r="F30" s="560">
        <f>VLOOKUP(G30,'[1]Data'!$U$4:$V$9,2,FALSE)</f>
        <v>5</v>
      </c>
      <c r="G30" s="560">
        <v>2</v>
      </c>
      <c r="H30" s="562" t="str">
        <f>TEXT(G30,"0")&amp;" "&amp;B30</f>
        <v>2 Blue</v>
      </c>
    </row>
    <row r="31" spans="2:7" ht="12" outlineLevel="1">
      <c r="B31" s="561"/>
      <c r="C31" s="565" t="s">
        <v>349</v>
      </c>
      <c r="E31" s="563"/>
      <c r="F31" s="560">
        <f>SUBTOTAL(9,F30:F30)</f>
        <v>5</v>
      </c>
      <c r="G31" s="560"/>
    </row>
    <row r="32" spans="1:8" ht="12" outlineLevel="2">
      <c r="A32" s="560">
        <v>3</v>
      </c>
      <c r="B32" s="561" t="str">
        <f>VLOOKUP(A32,'[1]Data'!$O$4:$P$31,2)</f>
        <v>Blue</v>
      </c>
      <c r="C32" s="561" t="str">
        <f>IF(MID('[1]3'!C$9,4,1)=" ",'[1]3'!C$9,IF(MID('[1]3'!C$9,2,1)=" ",TRIM(RIGHT('[1]3'!C$9,LEN('[1]3'!C$9)-2))&amp;" "&amp;LEFT('[1]3'!C$9,1),'[1]3'!C$9))</f>
        <v>S &amp; T Grech</v>
      </c>
      <c r="D32" s="562" t="str">
        <f>$D$6</f>
        <v>UBC Shield</v>
      </c>
      <c r="E32" s="563">
        <v>41924</v>
      </c>
      <c r="F32" s="560">
        <f>VLOOKUP(G32,'[1]Data'!$U$4:$V$9,2,FALSE)</f>
        <v>2</v>
      </c>
      <c r="G32" s="560">
        <v>5</v>
      </c>
      <c r="H32" s="562" t="str">
        <f>TEXT(G32,"0")&amp;" "&amp;B32</f>
        <v>5 Blue</v>
      </c>
    </row>
    <row r="33" spans="2:7" ht="12" outlineLevel="1">
      <c r="B33" s="561"/>
      <c r="C33" s="565" t="s">
        <v>2441</v>
      </c>
      <c r="E33" s="563"/>
      <c r="F33" s="560">
        <f>SUBTOTAL(9,F32:F32)</f>
        <v>2</v>
      </c>
      <c r="G33" s="560"/>
    </row>
    <row r="34" spans="1:8" ht="12" outlineLevel="2">
      <c r="A34" s="560">
        <v>4</v>
      </c>
      <c r="B34" s="561" t="str">
        <f>VLOOKUP(A34,'[1]Data'!$O$4:$P$31,2)</f>
        <v>Violet</v>
      </c>
      <c r="C34" s="561" t="str">
        <f>IF(MID('[1]4'!C$6,4,1)=" ",'[1]4'!C$6,IF(MID('[1]4'!C$6,2,1)=" ",TRIM(RIGHT('[1]4'!C$6,LEN('[1]4'!C$6)-2))&amp;" "&amp;LEFT('[1]4'!C$6,1),'[1]4'!C$6))</f>
        <v>Baxter A</v>
      </c>
      <c r="D34" s="562" t="str">
        <f>$D$6</f>
        <v>UBC Shield</v>
      </c>
      <c r="E34" s="563">
        <v>41924</v>
      </c>
      <c r="F34" s="560">
        <f>VLOOKUP(G34,'[1]Data'!$U$4:$V$9,2,FALSE)</f>
        <v>5</v>
      </c>
      <c r="G34" s="560">
        <v>2</v>
      </c>
      <c r="H34" s="562" t="str">
        <f>TEXT(G34,"0")&amp;" "&amp;B34</f>
        <v>2 Violet</v>
      </c>
    </row>
    <row r="35" spans="2:7" ht="12" outlineLevel="1">
      <c r="B35" s="561"/>
      <c r="C35" s="565" t="s">
        <v>430</v>
      </c>
      <c r="E35" s="563"/>
      <c r="F35" s="560">
        <f>SUBTOTAL(9,F34:F34)</f>
        <v>5</v>
      </c>
      <c r="G35" s="560"/>
    </row>
    <row r="36" spans="1:8" ht="12" outlineLevel="2">
      <c r="A36" s="560">
        <v>4</v>
      </c>
      <c r="B36" s="561" t="str">
        <f>VLOOKUP(A36,'[1]Data'!$O$4:$P$31,2)</f>
        <v>Violet</v>
      </c>
      <c r="C36" s="561" t="str">
        <f>IF(MID('[1]4'!C$8,4,1)=" ",'[1]4'!C$8,IF(MID('[1]4'!C$8,2,1)=" ",TRIM(RIGHT('[1]4'!C$8,LEN('[1]4'!C$8)-2))&amp;" "&amp;LEFT('[1]4'!C$8,1),'[1]4'!C$8))</f>
        <v>Brown J</v>
      </c>
      <c r="D36" s="562" t="str">
        <f>$D$6</f>
        <v>UBC Shield</v>
      </c>
      <c r="E36" s="563">
        <v>41924</v>
      </c>
      <c r="F36" s="560">
        <f>VLOOKUP(G36,'[1]Data'!$U$4:$V$9,2,FALSE)</f>
        <v>3</v>
      </c>
      <c r="G36" s="560">
        <v>4</v>
      </c>
      <c r="H36" s="562" t="str">
        <f>TEXT(G36,"0")&amp;" "&amp;B36</f>
        <v>4 Violet</v>
      </c>
    </row>
    <row r="37" spans="2:7" ht="12" outlineLevel="1">
      <c r="B37" s="561"/>
      <c r="C37" s="565" t="s">
        <v>1958</v>
      </c>
      <c r="E37" s="563"/>
      <c r="F37" s="560">
        <f>SUBTOTAL(9,F36:F36)</f>
        <v>3</v>
      </c>
      <c r="G37" s="560"/>
    </row>
    <row r="38" spans="1:8" ht="12" outlineLevel="2">
      <c r="A38" s="560">
        <v>4</v>
      </c>
      <c r="B38" s="561" t="str">
        <f>VLOOKUP(A38,'[1]Data'!$O$4:$P$31,2)</f>
        <v>Violet</v>
      </c>
      <c r="C38" s="561" t="str">
        <f>IF(MID('[1]4'!C$5,4,1)=" ",'[1]4'!C$5,IF(MID('[1]4'!C$5,2,1)=" ",TRIM(RIGHT('[1]4'!C$5,LEN('[1]4'!C$5)-2))&amp;" "&amp;LEFT('[1]4'!C$5,1),'[1]4'!C$5))</f>
        <v>Charlton D</v>
      </c>
      <c r="D38" s="562" t="str">
        <f>$D$6</f>
        <v>UBC Shield</v>
      </c>
      <c r="E38" s="563">
        <v>41924</v>
      </c>
      <c r="F38" s="560">
        <f>VLOOKUP(G38,'[1]Data'!$U$4:$V$9,2,FALSE)</f>
        <v>6</v>
      </c>
      <c r="G38" s="560">
        <v>1</v>
      </c>
      <c r="H38" s="562" t="str">
        <f>TEXT(G38,"0")&amp;" "&amp;B38</f>
        <v>1 Violet</v>
      </c>
    </row>
    <row r="39" spans="2:7" ht="12" outlineLevel="1">
      <c r="B39" s="561"/>
      <c r="C39" s="565" t="s">
        <v>2065</v>
      </c>
      <c r="E39" s="563"/>
      <c r="F39" s="560">
        <f>SUBTOTAL(9,F38:F38)</f>
        <v>6</v>
      </c>
      <c r="G39" s="560"/>
    </row>
    <row r="40" spans="1:8" ht="12" outlineLevel="2">
      <c r="A40" s="560">
        <v>4</v>
      </c>
      <c r="B40" s="561" t="str">
        <f>VLOOKUP(A40,'[1]Data'!$O$4:$P$31,2)</f>
        <v>Violet</v>
      </c>
      <c r="C40" s="561" t="str">
        <f>IF(MID('[1]4'!C$9,4,1)=" ",'[1]4'!C$9,IF(MID('[1]4'!C$9,2,1)=" ",TRIM(RIGHT('[1]4'!C$9,LEN('[1]4'!C$9)-2))&amp;" "&amp;LEFT('[1]4'!C$9,1),'[1]4'!C$9))</f>
        <v>Ilic G</v>
      </c>
      <c r="D40" s="562" t="str">
        <f>$D$6</f>
        <v>UBC Shield</v>
      </c>
      <c r="E40" s="563">
        <v>41924</v>
      </c>
      <c r="F40" s="560">
        <f>VLOOKUP(G40,'[1]Data'!$U$4:$V$9,2,FALSE)</f>
        <v>2</v>
      </c>
      <c r="G40" s="560">
        <v>5</v>
      </c>
      <c r="H40" s="562" t="str">
        <f>TEXT(G40,"0")&amp;" "&amp;B40</f>
        <v>5 Violet</v>
      </c>
    </row>
    <row r="41" spans="2:7" ht="12" outlineLevel="1">
      <c r="B41" s="561"/>
      <c r="C41" s="565" t="s">
        <v>2442</v>
      </c>
      <c r="E41" s="563"/>
      <c r="F41" s="560">
        <f>SUBTOTAL(9,F40:F40)</f>
        <v>2</v>
      </c>
      <c r="G41" s="560"/>
    </row>
    <row r="42" spans="1:8" ht="12" outlineLevel="2">
      <c r="A42" s="560">
        <v>4</v>
      </c>
      <c r="B42" s="561" t="str">
        <f>VLOOKUP(A42,'[1]Data'!$O$4:$P$31,2)</f>
        <v>Violet</v>
      </c>
      <c r="C42" s="561" t="str">
        <f>IF(MID('[1]4'!C$7,4,1)=" ",'[1]4'!C$7,IF(MID('[1]4'!C$7,2,1)=" ",TRIM(RIGHT('[1]4'!C$7,LEN('[1]4'!C$7)-2))&amp;" "&amp;LEFT('[1]4'!C$7,1),'[1]4'!C$7))</f>
        <v>M &amp; R Randall</v>
      </c>
      <c r="D42" s="562" t="str">
        <f>$D$6</f>
        <v>UBC Shield</v>
      </c>
      <c r="E42" s="563">
        <v>41924</v>
      </c>
      <c r="F42" s="560">
        <f>VLOOKUP(G42,'[1]Data'!$U$4:$V$9,2,FALSE)</f>
        <v>4</v>
      </c>
      <c r="G42" s="560">
        <v>3</v>
      </c>
      <c r="H42" s="562" t="str">
        <f>TEXT(G42,"0")&amp;" "&amp;B42</f>
        <v>3 Violet</v>
      </c>
    </row>
    <row r="43" spans="2:7" ht="12" outlineLevel="1">
      <c r="B43" s="561"/>
      <c r="C43" s="565" t="s">
        <v>2443</v>
      </c>
      <c r="E43" s="563"/>
      <c r="F43" s="560">
        <f>SUBTOTAL(9,F42:F42)</f>
        <v>4</v>
      </c>
      <c r="G43" s="560"/>
    </row>
    <row r="44" spans="1:8" ht="12" outlineLevel="2">
      <c r="A44" s="560">
        <v>4</v>
      </c>
      <c r="B44" s="561" t="str">
        <f>VLOOKUP(A44,'[1]Data'!$O$4:$P$31,2)</f>
        <v>Violet</v>
      </c>
      <c r="C44" s="561" t="str">
        <f>IF(MID('[1]4'!C$10,4,1)=" ",'[1]4'!C$10,IF(MID('[1]4'!C$10,2,1)=" ",TRIM(RIGHT('[1]4'!C$10,LEN('[1]4'!C$10)-2))&amp;" "&amp;LEFT('[1]4'!C$10,1),'[1]4'!C$10))</f>
        <v>Macfarlane D</v>
      </c>
      <c r="D44" s="562" t="str">
        <f>$D$6</f>
        <v>UBC Shield</v>
      </c>
      <c r="E44" s="563">
        <v>41924</v>
      </c>
      <c r="F44" s="560">
        <f>VLOOKUP(G44,'[1]Data'!$U$4:$V$9,2,FALSE)</f>
        <v>1</v>
      </c>
      <c r="G44" s="560">
        <v>6</v>
      </c>
      <c r="H44" s="562" t="str">
        <f>TEXT(G44,"0")&amp;" "&amp;B44</f>
        <v>6 Violet</v>
      </c>
    </row>
    <row r="45" spans="2:7" ht="12" outlineLevel="1">
      <c r="B45" s="561"/>
      <c r="C45" s="565" t="s">
        <v>1103</v>
      </c>
      <c r="E45" s="563"/>
      <c r="F45" s="560">
        <f>SUBTOTAL(9,F44:F44)</f>
        <v>1</v>
      </c>
      <c r="G45" s="560"/>
    </row>
    <row r="46" spans="1:8" ht="12" outlineLevel="2">
      <c r="A46" s="560">
        <v>5</v>
      </c>
      <c r="B46" s="561" t="str">
        <f>VLOOKUP(A46,'[1]Data'!$O$4:$P$31,2)</f>
        <v>Grey</v>
      </c>
      <c r="C46" s="561" t="str">
        <f>IF(MID('[1]5'!C$8,4,1)=" ",'[1]5'!C$8,IF(MID('[1]5'!C$8,2,1)=" ",TRIM(RIGHT('[1]5'!C$8,LEN('[1]5'!C$8)-2))&amp;" "&amp;LEFT('[1]5'!C$8,1),'[1]5'!C$8))</f>
        <v>Cachia W</v>
      </c>
      <c r="D46" s="562" t="str">
        <f>$D$6</f>
        <v>UBC Shield</v>
      </c>
      <c r="E46" s="563">
        <v>41924</v>
      </c>
      <c r="F46" s="560">
        <f>VLOOKUP(G46,'[1]Data'!$U$4:$V$9,2,FALSE)</f>
        <v>3</v>
      </c>
      <c r="G46" s="560">
        <v>4</v>
      </c>
      <c r="H46" s="562" t="str">
        <f>TEXT(G46,"0")&amp;" "&amp;B46</f>
        <v>4 Grey</v>
      </c>
    </row>
    <row r="47" spans="2:7" ht="12" outlineLevel="1">
      <c r="B47" s="561"/>
      <c r="C47" s="565" t="s">
        <v>1646</v>
      </c>
      <c r="E47" s="563"/>
      <c r="F47" s="560">
        <f>SUBTOTAL(9,F46:F46)</f>
        <v>3</v>
      </c>
      <c r="G47" s="560"/>
    </row>
    <row r="48" spans="1:8" ht="12" outlineLevel="2">
      <c r="A48" s="560">
        <v>5</v>
      </c>
      <c r="B48" s="561" t="str">
        <f>VLOOKUP(A48,'[1]Data'!$O$4:$P$31,2)</f>
        <v>Grey</v>
      </c>
      <c r="C48" s="561" t="str">
        <f>IF(MID('[1]5'!C$10,4,1)=" ",'[1]5'!C$10,IF(MID('[1]5'!C$10,2,1)=" ",TRIM(RIGHT('[1]5'!C$10,LEN('[1]5'!C$10)-2))&amp;" "&amp;LEFT('[1]5'!C$10,1),'[1]5'!C$10))</f>
        <v>Hickling K</v>
      </c>
      <c r="D48" s="562" t="str">
        <f>$D$6</f>
        <v>UBC Shield</v>
      </c>
      <c r="E48" s="563">
        <v>41924</v>
      </c>
      <c r="F48" s="560">
        <f>VLOOKUP(G48,'[1]Data'!$U$4:$V$9,2,FALSE)</f>
        <v>1</v>
      </c>
      <c r="G48" s="560">
        <v>6</v>
      </c>
      <c r="H48" s="562" t="str">
        <f>TEXT(G48,"0")&amp;" "&amp;B48</f>
        <v>6 Grey</v>
      </c>
    </row>
    <row r="49" spans="2:7" ht="12" outlineLevel="1">
      <c r="B49" s="561"/>
      <c r="C49" s="565" t="s">
        <v>2374</v>
      </c>
      <c r="E49" s="563"/>
      <c r="F49" s="560">
        <f>SUBTOTAL(9,F48:F48)</f>
        <v>1</v>
      </c>
      <c r="G49" s="560"/>
    </row>
    <row r="50" spans="1:8" ht="12" outlineLevel="2">
      <c r="A50" s="560">
        <v>5</v>
      </c>
      <c r="B50" s="561" t="str">
        <f>VLOOKUP(A50,'[1]Data'!$O$4:$P$31,2)</f>
        <v>Grey</v>
      </c>
      <c r="C50" s="561" t="str">
        <f>IF(MID('[1]5'!C$9,4,1)=" ",'[1]5'!C$9,IF(MID('[1]5'!C$9,2,1)=" ",TRIM(RIGHT('[1]5'!C$9,LEN('[1]5'!C$9)-2))&amp;" "&amp;LEFT('[1]5'!C$9,1),'[1]5'!C$9))</f>
        <v>Rowe A</v>
      </c>
      <c r="D50" s="562" t="str">
        <f>$D$6</f>
        <v>UBC Shield</v>
      </c>
      <c r="E50" s="563">
        <v>41924</v>
      </c>
      <c r="F50" s="560">
        <f>VLOOKUP(G50,'[1]Data'!$U$4:$V$9,2,FALSE)</f>
        <v>2</v>
      </c>
      <c r="G50" s="560">
        <v>5</v>
      </c>
      <c r="H50" s="562" t="str">
        <f>TEXT(G50,"0")&amp;" "&amp;B50</f>
        <v>5 Grey</v>
      </c>
    </row>
    <row r="51" spans="2:7" ht="12" outlineLevel="1">
      <c r="B51" s="561"/>
      <c r="C51" s="565" t="s">
        <v>347</v>
      </c>
      <c r="E51" s="563"/>
      <c r="F51" s="560">
        <f>SUBTOTAL(9,F50:F50)</f>
        <v>2</v>
      </c>
      <c r="G51" s="560"/>
    </row>
    <row r="52" spans="1:8" ht="12" outlineLevel="2">
      <c r="A52" s="560">
        <v>5</v>
      </c>
      <c r="B52" s="561" t="str">
        <f>VLOOKUP(A52,'[1]Data'!$O$4:$P$31,2)</f>
        <v>Grey</v>
      </c>
      <c r="C52" s="561" t="str">
        <f>IF(MID('[1]5'!C$7,4,1)=" ",'[1]5'!C$7,IF(MID('[1]5'!C$7,2,1)=" ",TRIM(RIGHT('[1]5'!C$7,LEN('[1]5'!C$7)-2))&amp;" "&amp;LEFT('[1]5'!C$7,1),'[1]5'!C$7))</f>
        <v>Sheppard &amp; Flanagan</v>
      </c>
      <c r="D52" s="562" t="str">
        <f>$D$6</f>
        <v>UBC Shield</v>
      </c>
      <c r="E52" s="563">
        <v>41924</v>
      </c>
      <c r="F52" s="560">
        <f>VLOOKUP(G52,'[1]Data'!$U$4:$V$9,2,FALSE)</f>
        <v>4</v>
      </c>
      <c r="G52" s="560">
        <v>3</v>
      </c>
      <c r="H52" s="562" t="str">
        <f>TEXT(G52,"0")&amp;" "&amp;B52</f>
        <v>3 Grey</v>
      </c>
    </row>
    <row r="53" spans="2:7" ht="12" outlineLevel="1">
      <c r="B53" s="561"/>
      <c r="C53" s="565" t="s">
        <v>412</v>
      </c>
      <c r="E53" s="563"/>
      <c r="F53" s="560">
        <f>SUBTOTAL(9,F52:F52)</f>
        <v>4</v>
      </c>
      <c r="G53" s="560"/>
    </row>
    <row r="54" spans="1:8" ht="12" outlineLevel="2">
      <c r="A54" s="560">
        <v>5</v>
      </c>
      <c r="B54" s="561" t="str">
        <f>VLOOKUP(A54,'[1]Data'!$O$4:$P$31,2)</f>
        <v>Grey</v>
      </c>
      <c r="C54" s="561" t="str">
        <f>IF(MID('[1]5'!C$5,4,1)=" ",'[1]5'!C$5,IF(MID('[1]5'!C$5,2,1)=" ",TRIM(RIGHT('[1]5'!C$5,LEN('[1]5'!C$5)-2))&amp;" "&amp;LEFT('[1]5'!C$5,1),'[1]5'!C$5))</f>
        <v>Thurn P</v>
      </c>
      <c r="D54" s="562" t="str">
        <f>$D$6</f>
        <v>UBC Shield</v>
      </c>
      <c r="E54" s="563">
        <v>41924</v>
      </c>
      <c r="F54" s="560">
        <f>VLOOKUP(G54,'[1]Data'!$U$4:$V$9,2,FALSE)</f>
        <v>6</v>
      </c>
      <c r="G54" s="560">
        <v>1</v>
      </c>
      <c r="H54" s="562" t="str">
        <f>TEXT(G54,"0")&amp;" "&amp;B54</f>
        <v>1 Grey</v>
      </c>
    </row>
    <row r="55" spans="2:7" ht="12" outlineLevel="1">
      <c r="B55" s="561"/>
      <c r="C55" s="565" t="s">
        <v>229</v>
      </c>
      <c r="E55" s="563"/>
      <c r="F55" s="560">
        <f>SUBTOTAL(9,F54:F54)</f>
        <v>6</v>
      </c>
      <c r="G55" s="560"/>
    </row>
    <row r="56" spans="1:8" ht="12" outlineLevel="2">
      <c r="A56" s="560">
        <v>5</v>
      </c>
      <c r="B56" s="561" t="str">
        <f>VLOOKUP(A56,'[1]Data'!$O$4:$P$31,2)</f>
        <v>Grey</v>
      </c>
      <c r="C56" s="561" t="str">
        <f>IF(MID('[1]5'!C$6,4,1)=" ",'[1]5'!C$6,IF(MID('[1]5'!C$6,2,1)=" ",TRIM(RIGHT('[1]5'!C$6,LEN('[1]5'!C$6)-2))&amp;" "&amp;LEFT('[1]5'!C$6,1),'[1]5'!C$6))</f>
        <v>Wilson &amp; Hoadley</v>
      </c>
      <c r="D56" s="562" t="str">
        <f>$D$6</f>
        <v>UBC Shield</v>
      </c>
      <c r="E56" s="563">
        <v>41924</v>
      </c>
      <c r="F56" s="560">
        <f>VLOOKUP(G56,'[1]Data'!$U$4:$V$9,2,FALSE)</f>
        <v>5</v>
      </c>
      <c r="G56" s="560">
        <v>2</v>
      </c>
      <c r="H56" s="562" t="str">
        <f>TEXT(G56,"0")&amp;" "&amp;B56</f>
        <v>2 Grey</v>
      </c>
    </row>
    <row r="57" spans="2:7" ht="12" outlineLevel="1">
      <c r="B57" s="561"/>
      <c r="C57" s="565" t="s">
        <v>418</v>
      </c>
      <c r="E57" s="563"/>
      <c r="F57" s="560">
        <f>SUBTOTAL(9,F56:F56)</f>
        <v>5</v>
      </c>
      <c r="G57" s="560"/>
    </row>
    <row r="58" spans="1:8" ht="12" outlineLevel="2">
      <c r="A58" s="560">
        <v>6</v>
      </c>
      <c r="B58" s="561" t="str">
        <f>VLOOKUP(A58,'[1]Data'!$O$4:$P$31,2)</f>
        <v>Yellowface (English)</v>
      </c>
      <c r="C58" s="561" t="str">
        <f>IF(MID('[1]6'!C$10,4,1)=" ",'[1]6'!C$10,IF(MID('[1]6'!C$10,2,1)=" ",TRIM(RIGHT('[1]6'!C$10,LEN('[1]6'!C$10)-2))&amp;" "&amp;LEFT('[1]6'!C$10,1),'[1]6'!C$10))</f>
        <v>Belcher &amp; Mckellar</v>
      </c>
      <c r="D58" s="562" t="str">
        <f>$D$6</f>
        <v>UBC Shield</v>
      </c>
      <c r="E58" s="563">
        <v>41924</v>
      </c>
      <c r="F58" s="560">
        <f>VLOOKUP(G58,'[1]Data'!$U$4:$V$9,2,FALSE)</f>
        <v>1</v>
      </c>
      <c r="G58" s="560">
        <v>6</v>
      </c>
      <c r="H58" s="562" t="str">
        <f>TEXT(G58,"0")&amp;" "&amp;B58</f>
        <v>6 Yellowface (English)</v>
      </c>
    </row>
    <row r="59" spans="2:7" ht="12" outlineLevel="1">
      <c r="B59" s="561"/>
      <c r="C59" s="565" t="s">
        <v>1013</v>
      </c>
      <c r="E59" s="563"/>
      <c r="F59" s="560">
        <f>SUBTOTAL(9,F58:F58)</f>
        <v>1</v>
      </c>
      <c r="G59" s="560"/>
    </row>
    <row r="60" spans="1:8" ht="12" outlineLevel="2">
      <c r="A60" s="560">
        <v>6</v>
      </c>
      <c r="B60" s="561" t="str">
        <f>VLOOKUP(A60,'[1]Data'!$O$4:$P$31,2)</f>
        <v>Yellowface (English)</v>
      </c>
      <c r="C60" s="561" t="str">
        <f>IF(MID('[1]6'!C$6,4,1)=" ",'[1]6'!C$6,IF(MID('[1]6'!C$6,2,1)=" ",TRIM(RIGHT('[1]6'!C$6,LEN('[1]6'!C$6)-2))&amp;" "&amp;LEFT('[1]6'!C$6,1),'[1]6'!C$6))</f>
        <v>Charlton D</v>
      </c>
      <c r="D60" s="562" t="str">
        <f>$D$6</f>
        <v>UBC Shield</v>
      </c>
      <c r="E60" s="563">
        <v>41924</v>
      </c>
      <c r="F60" s="560">
        <f>VLOOKUP(G60,'[1]Data'!$U$4:$V$9,2,FALSE)</f>
        <v>5</v>
      </c>
      <c r="G60" s="560">
        <v>2</v>
      </c>
      <c r="H60" s="562" t="str">
        <f>TEXT(G60,"0")&amp;" "&amp;B60</f>
        <v>2 Yellowface (English)</v>
      </c>
    </row>
    <row r="61" spans="2:7" ht="12" outlineLevel="1">
      <c r="B61" s="561"/>
      <c r="C61" s="565" t="s">
        <v>2065</v>
      </c>
      <c r="E61" s="563"/>
      <c r="F61" s="560">
        <f>SUBTOTAL(9,F60:F60)</f>
        <v>5</v>
      </c>
      <c r="G61" s="560"/>
    </row>
    <row r="62" spans="1:8" ht="12" outlineLevel="2">
      <c r="A62" s="560">
        <v>6</v>
      </c>
      <c r="B62" s="561" t="str">
        <f>VLOOKUP(A62,'[1]Data'!$O$4:$P$31,2)</f>
        <v>Yellowface (English)</v>
      </c>
      <c r="C62" s="561" t="str">
        <f>IF(MID('[1]6'!C$8,4,1)=" ",'[1]6'!C$8,IF(MID('[1]6'!C$8,2,1)=" ",TRIM(RIGHT('[1]6'!C$8,LEN('[1]6'!C$8)-2))&amp;" "&amp;LEFT('[1]6'!C$8,1),'[1]6'!C$8))</f>
        <v>Rowe A</v>
      </c>
      <c r="D62" s="562" t="str">
        <f>$D$6</f>
        <v>UBC Shield</v>
      </c>
      <c r="E62" s="563">
        <v>41924</v>
      </c>
      <c r="F62" s="560">
        <f>VLOOKUP(G62,'[1]Data'!$U$4:$V$9,2,FALSE)</f>
        <v>3</v>
      </c>
      <c r="G62" s="560">
        <v>4</v>
      </c>
      <c r="H62" s="562" t="str">
        <f>TEXT(G62,"0")&amp;" "&amp;B62</f>
        <v>4 Yellowface (English)</v>
      </c>
    </row>
    <row r="63" spans="1:8" ht="12" outlineLevel="2">
      <c r="A63" s="560">
        <v>6</v>
      </c>
      <c r="B63" s="561" t="str">
        <f>VLOOKUP(A63,'[1]Data'!$O$4:$P$31,2)</f>
        <v>Yellowface (English)</v>
      </c>
      <c r="C63" s="561" t="str">
        <f>IF(MID('[1]6'!C$7,4,1)=" ",'[1]6'!C$7,IF(MID('[1]6'!C$7,2,1)=" ",TRIM(RIGHT('[1]6'!C$7,LEN('[1]6'!C$7)-2))&amp;" "&amp;LEFT('[1]6'!C$7,1),'[1]6'!C$7))</f>
        <v>Rowe A</v>
      </c>
      <c r="D63" s="562" t="str">
        <f>$D$6</f>
        <v>UBC Shield</v>
      </c>
      <c r="E63" s="563">
        <v>41924</v>
      </c>
      <c r="F63" s="560">
        <f>VLOOKUP(G63,'[1]Data'!$U$4:$V$9,2,FALSE)</f>
        <v>4</v>
      </c>
      <c r="G63" s="560">
        <v>3</v>
      </c>
      <c r="H63" s="562" t="str">
        <f>TEXT(G63,"0")&amp;" "&amp;B63</f>
        <v>3 Yellowface (English)</v>
      </c>
    </row>
    <row r="64" spans="2:7" ht="12" outlineLevel="1">
      <c r="B64" s="561"/>
      <c r="C64" s="565" t="s">
        <v>347</v>
      </c>
      <c r="E64" s="563"/>
      <c r="F64" s="560">
        <f>SUBTOTAL(9,F62:F63)</f>
        <v>7</v>
      </c>
      <c r="G64" s="560"/>
    </row>
    <row r="65" spans="1:8" ht="12" outlineLevel="2">
      <c r="A65" s="560">
        <v>6</v>
      </c>
      <c r="B65" s="561" t="str">
        <f>VLOOKUP(A65,'[1]Data'!$O$4:$P$31,2)</f>
        <v>Yellowface (English)</v>
      </c>
      <c r="C65" s="561" t="str">
        <f>IF(MID('[1]6'!C$5,4,1)=" ",'[1]6'!C$5,IF(MID('[1]6'!C$5,2,1)=" ",TRIM(RIGHT('[1]6'!C$5,LEN('[1]6'!C$5)-2))&amp;" "&amp;LEFT('[1]6'!C$5,1),'[1]6'!C$5))</f>
        <v>Sheppard &amp; Flanagan</v>
      </c>
      <c r="D65" s="562" t="str">
        <f>$D$6</f>
        <v>UBC Shield</v>
      </c>
      <c r="E65" s="563">
        <v>41924</v>
      </c>
      <c r="F65" s="560">
        <f>VLOOKUP(G65,'[1]Data'!$U$4:$V$9,2,FALSE)</f>
        <v>6</v>
      </c>
      <c r="G65" s="560">
        <v>1</v>
      </c>
      <c r="H65" s="562" t="str">
        <f>TEXT(G65,"0")&amp;" "&amp;B65</f>
        <v>1 Yellowface (English)</v>
      </c>
    </row>
    <row r="66" spans="2:7" ht="12" outlineLevel="1">
      <c r="B66" s="561"/>
      <c r="C66" s="565" t="s">
        <v>412</v>
      </c>
      <c r="E66" s="563"/>
      <c r="F66" s="560">
        <f>SUBTOTAL(9,F65:F65)</f>
        <v>6</v>
      </c>
      <c r="G66" s="560"/>
    </row>
    <row r="67" spans="1:8" ht="12" outlineLevel="2">
      <c r="A67" s="560">
        <v>6</v>
      </c>
      <c r="B67" s="561" t="str">
        <f>VLOOKUP(A67,'[1]Data'!$O$4:$P$31,2)</f>
        <v>Yellowface (English)</v>
      </c>
      <c r="C67" s="561" t="str">
        <f>IF(MID('[1]6'!C$9,4,1)=" ",'[1]6'!C$9,IF(MID('[1]6'!C$9,2,1)=" ",TRIM(RIGHT('[1]6'!C$9,LEN('[1]6'!C$9)-2))&amp;" "&amp;LEFT('[1]6'!C$9,1),'[1]6'!C$9))</f>
        <v>Tonkin G</v>
      </c>
      <c r="D67" s="562" t="str">
        <f>$D$6</f>
        <v>UBC Shield</v>
      </c>
      <c r="E67" s="563">
        <v>41924</v>
      </c>
      <c r="F67" s="560">
        <f>VLOOKUP(G67,'[1]Data'!$U$4:$V$9,2,FALSE)</f>
        <v>2</v>
      </c>
      <c r="G67" s="560">
        <v>5</v>
      </c>
      <c r="H67" s="562" t="str">
        <f>TEXT(G67,"0")&amp;" "&amp;B67</f>
        <v>5 Yellowface (English)</v>
      </c>
    </row>
    <row r="68" spans="2:7" ht="12" outlineLevel="1">
      <c r="B68" s="561"/>
      <c r="C68" s="565" t="s">
        <v>106</v>
      </c>
      <c r="E68" s="563"/>
      <c r="F68" s="560">
        <f>SUBTOTAL(9,F67:F67)</f>
        <v>2</v>
      </c>
      <c r="G68" s="560"/>
    </row>
    <row r="69" spans="1:8" ht="12" outlineLevel="2">
      <c r="A69" s="560">
        <v>7</v>
      </c>
      <c r="B69" s="561" t="str">
        <f>VLOOKUP(A69,'[1]Data'!$O$4:$P$31,2)</f>
        <v>Yellowface (Australian)</v>
      </c>
      <c r="C69" s="561" t="str">
        <f>IF(MID('[1]7'!C$10,4,1)=" ",'[1]7'!C$10,IF(MID('[1]7'!C$10,2,1)=" ",TRIM(RIGHT('[1]7'!C$10,LEN('[1]7'!C$10)-2))&amp;" "&amp;LEFT('[1]7'!C$10,1),'[1]7'!C$10))</f>
        <v>Bader &amp; Turnbull</v>
      </c>
      <c r="D69" s="562" t="str">
        <f>$D$6</f>
        <v>UBC Shield</v>
      </c>
      <c r="E69" s="563">
        <v>41924</v>
      </c>
      <c r="F69" s="560">
        <f>VLOOKUP(G69,'[1]Data'!$U$4:$V$9,2,FALSE)</f>
        <v>1</v>
      </c>
      <c r="G69" s="560">
        <v>6</v>
      </c>
      <c r="H69" s="562" t="str">
        <f>TEXT(G69,"0")&amp;" "&amp;B69</f>
        <v>6 Yellowface (Australian)</v>
      </c>
    </row>
    <row r="70" spans="2:7" ht="12" outlineLevel="1">
      <c r="B70" s="561"/>
      <c r="C70" s="565" t="s">
        <v>119</v>
      </c>
      <c r="E70" s="563"/>
      <c r="F70" s="560">
        <f>SUBTOTAL(9,F69:F69)</f>
        <v>1</v>
      </c>
      <c r="G70" s="560"/>
    </row>
    <row r="71" spans="1:8" ht="12" outlineLevel="2">
      <c r="A71" s="560">
        <v>7</v>
      </c>
      <c r="B71" s="561" t="str">
        <f>VLOOKUP(A71,'[1]Data'!$O$4:$P$31,2)</f>
        <v>Yellowface (Australian)</v>
      </c>
      <c r="C71" s="561" t="str">
        <f>IF(MID('[1]7'!C$8,4,1)=" ",'[1]7'!C$8,IF(MID('[1]7'!C$8,2,1)=" ",TRIM(RIGHT('[1]7'!C$8,LEN('[1]7'!C$8)-2))&amp;" "&amp;LEFT('[1]7'!C$8,1),'[1]7'!C$8))</f>
        <v>Baxter A</v>
      </c>
      <c r="D71" s="562" t="str">
        <f>$D$6</f>
        <v>UBC Shield</v>
      </c>
      <c r="E71" s="563">
        <v>41924</v>
      </c>
      <c r="F71" s="560">
        <f>VLOOKUP(G71,'[1]Data'!$U$4:$V$9,2,FALSE)</f>
        <v>3</v>
      </c>
      <c r="G71" s="560">
        <v>4</v>
      </c>
      <c r="H71" s="562" t="str">
        <f>TEXT(G71,"0")&amp;" "&amp;B71</f>
        <v>4 Yellowface (Australian)</v>
      </c>
    </row>
    <row r="72" spans="1:8" ht="12" outlineLevel="2">
      <c r="A72" s="560">
        <v>7</v>
      </c>
      <c r="B72" s="561" t="str">
        <f>VLOOKUP(A72,'[1]Data'!$O$4:$P$31,2)</f>
        <v>Yellowface (Australian)</v>
      </c>
      <c r="C72" s="561" t="str">
        <f>IF(MID('[1]7'!C$7,4,1)=" ",'[1]7'!C$7,IF(MID('[1]7'!C$7,2,1)=" ",TRIM(RIGHT('[1]7'!C$7,LEN('[1]7'!C$7)-2))&amp;" "&amp;LEFT('[1]7'!C$7,1),'[1]7'!C$7))</f>
        <v>Baxter A</v>
      </c>
      <c r="D72" s="562" t="str">
        <f>$D$6</f>
        <v>UBC Shield</v>
      </c>
      <c r="E72" s="563">
        <v>41924</v>
      </c>
      <c r="F72" s="560">
        <f>VLOOKUP(G72,'[1]Data'!$U$4:$V$9,2,FALSE)</f>
        <v>4</v>
      </c>
      <c r="G72" s="560">
        <v>3</v>
      </c>
      <c r="H72" s="562" t="str">
        <f>TEXT(G72,"0")&amp;" "&amp;B72</f>
        <v>3 Yellowface (Australian)</v>
      </c>
    </row>
    <row r="73" spans="2:7" ht="12" outlineLevel="1">
      <c r="B73" s="561"/>
      <c r="C73" s="565" t="s">
        <v>430</v>
      </c>
      <c r="E73" s="563"/>
      <c r="F73" s="560">
        <f>SUBTOTAL(9,F71:F72)</f>
        <v>7</v>
      </c>
      <c r="G73" s="560"/>
    </row>
    <row r="74" spans="1:8" ht="12" outlineLevel="2">
      <c r="A74" s="560">
        <v>7</v>
      </c>
      <c r="B74" s="561" t="str">
        <f>VLOOKUP(A74,'[1]Data'!$O$4:$P$31,2)</f>
        <v>Yellowface (Australian)</v>
      </c>
      <c r="C74" s="561" t="str">
        <f>IF(MID('[1]7'!C$5,4,1)=" ",'[1]7'!C$5,IF(MID('[1]7'!C$5,2,1)=" ",TRIM(RIGHT('[1]7'!C$5,LEN('[1]7'!C$5)-2))&amp;" "&amp;LEFT('[1]7'!C$5,1),'[1]7'!C$5))</f>
        <v>Borg &amp; Skivington</v>
      </c>
      <c r="D74" s="562" t="str">
        <f>$D$6</f>
        <v>UBC Shield</v>
      </c>
      <c r="E74" s="563">
        <v>41924</v>
      </c>
      <c r="F74" s="560">
        <f>VLOOKUP(G74,'[1]Data'!$U$4:$V$9,2,FALSE)</f>
        <v>6</v>
      </c>
      <c r="G74" s="560">
        <v>1</v>
      </c>
      <c r="H74" s="562" t="str">
        <f>TEXT(G74,"0")&amp;" "&amp;B74</f>
        <v>1 Yellowface (Australian)</v>
      </c>
    </row>
    <row r="75" spans="2:7" ht="12" outlineLevel="1">
      <c r="B75" s="561"/>
      <c r="C75" s="565" t="s">
        <v>384</v>
      </c>
      <c r="E75" s="563"/>
      <c r="F75" s="560">
        <f>SUBTOTAL(9,F74:F74)</f>
        <v>6</v>
      </c>
      <c r="G75" s="560"/>
    </row>
    <row r="76" spans="1:8" ht="12" outlineLevel="2">
      <c r="A76" s="560">
        <v>7</v>
      </c>
      <c r="B76" s="561" t="str">
        <f>VLOOKUP(A76,'[1]Data'!$O$4:$P$31,2)</f>
        <v>Yellowface (Australian)</v>
      </c>
      <c r="C76" s="561" t="str">
        <f>IF(MID('[1]7'!C$6,4,1)=" ",'[1]7'!C$6,IF(MID('[1]7'!C$6,2,1)=" ",TRIM(RIGHT('[1]7'!C$6,LEN('[1]7'!C$6)-2))&amp;" "&amp;LEFT('[1]7'!C$6,1),'[1]7'!C$6))</f>
        <v>Sheppard &amp; Flanagan</v>
      </c>
      <c r="D76" s="562" t="str">
        <f>$D$6</f>
        <v>UBC Shield</v>
      </c>
      <c r="E76" s="563">
        <v>41924</v>
      </c>
      <c r="F76" s="560">
        <f>VLOOKUP(G76,'[1]Data'!$U$4:$V$9,2,FALSE)</f>
        <v>5</v>
      </c>
      <c r="G76" s="560">
        <v>2</v>
      </c>
      <c r="H76" s="562" t="str">
        <f>TEXT(G76,"0")&amp;" "&amp;B76</f>
        <v>2 Yellowface (Australian)</v>
      </c>
    </row>
    <row r="77" spans="2:7" ht="12" outlineLevel="1">
      <c r="B77" s="561"/>
      <c r="C77" s="565" t="s">
        <v>412</v>
      </c>
      <c r="E77" s="563"/>
      <c r="F77" s="560">
        <f>SUBTOTAL(9,F76:F76)</f>
        <v>5</v>
      </c>
      <c r="G77" s="560"/>
    </row>
    <row r="78" spans="1:8" ht="12" outlineLevel="2">
      <c r="A78" s="560">
        <v>7</v>
      </c>
      <c r="B78" s="561" t="str">
        <f>VLOOKUP(A78,'[1]Data'!$O$4:$P$31,2)</f>
        <v>Yellowface (Australian)</v>
      </c>
      <c r="C78" s="561" t="str">
        <f>IF(MID('[1]7'!C$9,4,1)=" ",'[1]7'!C$9,IF(MID('[1]7'!C$9,2,1)=" ",TRIM(RIGHT('[1]7'!C$9,LEN('[1]7'!C$9)-2))&amp;" "&amp;LEFT('[1]7'!C$9,1),'[1]7'!C$9))</f>
        <v>Stephens R</v>
      </c>
      <c r="D78" s="562" t="str">
        <f>$D$6</f>
        <v>UBC Shield</v>
      </c>
      <c r="E78" s="563">
        <v>41924</v>
      </c>
      <c r="F78" s="560">
        <f>VLOOKUP(G78,'[1]Data'!$U$4:$V$9,2,FALSE)</f>
        <v>2</v>
      </c>
      <c r="G78" s="560">
        <v>5</v>
      </c>
      <c r="H78" s="562" t="str">
        <f>TEXT(G78,"0")&amp;" "&amp;B78</f>
        <v>5 Yellowface (Australian)</v>
      </c>
    </row>
    <row r="79" spans="2:7" ht="12" outlineLevel="1">
      <c r="B79" s="561"/>
      <c r="C79" s="565" t="s">
        <v>353</v>
      </c>
      <c r="E79" s="563"/>
      <c r="F79" s="560">
        <f>SUBTOTAL(9,F78:F78)</f>
        <v>2</v>
      </c>
      <c r="G79" s="560"/>
    </row>
    <row r="80" spans="1:8" ht="12" outlineLevel="2">
      <c r="A80" s="560">
        <v>8</v>
      </c>
      <c r="B80" s="561" t="str">
        <f>VLOOKUP(A80,'[1]Data'!$O$4:$P$31,2)</f>
        <v>Black Eye</v>
      </c>
      <c r="C80" s="561" t="str">
        <f>IF(MID('[1]8'!C$10,4,1)=" ",'[1]8'!C$10,IF(MID('[1]8'!C$10,2,1)=" ",TRIM(RIGHT('[1]8'!C$10,LEN('[1]8'!C$10)-2))&amp;" "&amp;LEFT('[1]8'!C$10,1),'[1]8'!C$10))</f>
        <v>A &amp; J Howes</v>
      </c>
      <c r="D80" s="562" t="str">
        <f>$D$6</f>
        <v>UBC Shield</v>
      </c>
      <c r="E80" s="563">
        <v>41924</v>
      </c>
      <c r="F80" s="560">
        <f>VLOOKUP(G80,'[1]Data'!$U$4:$V$9,2,FALSE)</f>
        <v>1</v>
      </c>
      <c r="G80" s="560">
        <v>6</v>
      </c>
      <c r="H80" s="562" t="str">
        <f>TEXT(G80,"0")&amp;" "&amp;B80</f>
        <v>6 Black Eye</v>
      </c>
    </row>
    <row r="81" spans="1:8" ht="12" outlineLevel="2">
      <c r="A81" s="560">
        <v>8</v>
      </c>
      <c r="B81" s="561" t="str">
        <f>VLOOKUP(A81,'[1]Data'!$O$4:$P$31,2)</f>
        <v>Black Eye</v>
      </c>
      <c r="C81" s="561" t="str">
        <f>IF(MID('[1]8'!C$9,4,1)=" ",'[1]8'!C$9,IF(MID('[1]8'!C$9,2,1)=" ",TRIM(RIGHT('[1]8'!C$9,LEN('[1]8'!C$9)-2))&amp;" "&amp;LEFT('[1]8'!C$9,1),'[1]8'!C$9))</f>
        <v>A &amp; J Howes</v>
      </c>
      <c r="D81" s="562" t="str">
        <f>$D$6</f>
        <v>UBC Shield</v>
      </c>
      <c r="E81" s="563">
        <v>41924</v>
      </c>
      <c r="F81" s="560">
        <f>VLOOKUP(G81,'[1]Data'!$U$4:$V$9,2,FALSE)</f>
        <v>2</v>
      </c>
      <c r="G81" s="560">
        <v>5</v>
      </c>
      <c r="H81" s="562" t="str">
        <f>TEXT(G81,"0")&amp;" "&amp;B81</f>
        <v>5 Black Eye</v>
      </c>
    </row>
    <row r="82" spans="2:7" ht="12" outlineLevel="1">
      <c r="B82" s="561"/>
      <c r="C82" s="565" t="s">
        <v>2444</v>
      </c>
      <c r="E82" s="563"/>
      <c r="F82" s="560">
        <f>SUBTOTAL(9,F80:F81)</f>
        <v>3</v>
      </c>
      <c r="G82" s="560"/>
    </row>
    <row r="83" spans="1:8" ht="12" outlineLevel="2">
      <c r="A83" s="560">
        <v>8</v>
      </c>
      <c r="B83" s="561" t="str">
        <f>VLOOKUP(A83,'[1]Data'!$O$4:$P$31,2)</f>
        <v>Black Eye</v>
      </c>
      <c r="C83" s="561" t="str">
        <f>IF(MID('[1]8'!C$8,4,1)=" ",'[1]8'!C$8,IF(MID('[1]8'!C$8,2,1)=" ",TRIM(RIGHT('[1]8'!C$8,LEN('[1]8'!C$8)-2))&amp;" "&amp;LEFT('[1]8'!C$8,1),'[1]8'!C$8))</f>
        <v>Gosbell G</v>
      </c>
      <c r="D83" s="562" t="str">
        <f>$D$6</f>
        <v>UBC Shield</v>
      </c>
      <c r="E83" s="563">
        <v>41924</v>
      </c>
      <c r="F83" s="560">
        <f>VLOOKUP(G83,'[1]Data'!$U$4:$V$9,2,FALSE)</f>
        <v>3</v>
      </c>
      <c r="G83" s="560">
        <v>4</v>
      </c>
      <c r="H83" s="562" t="str">
        <f>TEXT(G83,"0")&amp;" "&amp;B83</f>
        <v>4 Black Eye</v>
      </c>
    </row>
    <row r="84" spans="2:7" ht="12" outlineLevel="1">
      <c r="B84" s="561"/>
      <c r="C84" s="565" t="s">
        <v>1498</v>
      </c>
      <c r="E84" s="563"/>
      <c r="F84" s="560">
        <f>SUBTOTAL(9,F83:F83)</f>
        <v>3</v>
      </c>
      <c r="G84" s="560"/>
    </row>
    <row r="85" spans="1:8" ht="12" outlineLevel="2">
      <c r="A85" s="560">
        <v>8</v>
      </c>
      <c r="B85" s="561" t="str">
        <f>VLOOKUP(A85,'[1]Data'!$O$4:$P$31,2)</f>
        <v>Black Eye</v>
      </c>
      <c r="C85" s="561" t="str">
        <f>IF(MID('[1]8'!C$7,4,1)=" ",'[1]8'!C$7,IF(MID('[1]8'!C$7,2,1)=" ",TRIM(RIGHT('[1]8'!C$7,LEN('[1]8'!C$7)-2))&amp;" "&amp;LEFT('[1]8'!C$7,1),'[1]8'!C$7))</f>
        <v>Rixon D</v>
      </c>
      <c r="D85" s="562" t="str">
        <f>$D$6</f>
        <v>UBC Shield</v>
      </c>
      <c r="E85" s="563">
        <v>41924</v>
      </c>
      <c r="F85" s="560">
        <f>VLOOKUP(G85,'[1]Data'!$U$4:$V$9,2,FALSE)</f>
        <v>4</v>
      </c>
      <c r="G85" s="560">
        <v>3</v>
      </c>
      <c r="H85" s="562" t="str">
        <f>TEXT(G85,"0")&amp;" "&amp;B85</f>
        <v>3 Black Eye</v>
      </c>
    </row>
    <row r="86" spans="2:7" ht="12" outlineLevel="1">
      <c r="B86" s="561"/>
      <c r="C86" s="565" t="s">
        <v>751</v>
      </c>
      <c r="E86" s="563"/>
      <c r="F86" s="560">
        <f>SUBTOTAL(9,F85:F85)</f>
        <v>4</v>
      </c>
      <c r="G86" s="560"/>
    </row>
    <row r="87" spans="1:8" ht="12" outlineLevel="2">
      <c r="A87" s="560">
        <v>8</v>
      </c>
      <c r="B87" s="561" t="str">
        <f>VLOOKUP(A87,'[1]Data'!$O$4:$P$31,2)</f>
        <v>Black Eye</v>
      </c>
      <c r="C87" s="561" t="str">
        <f>IF(MID('[1]8'!C$6,4,1)=" ",'[1]8'!C$6,IF(MID('[1]8'!C$6,2,1)=" ",TRIM(RIGHT('[1]8'!C$6,LEN('[1]8'!C$6)-2))&amp;" "&amp;LEFT('[1]8'!C$6,1),'[1]8'!C$6))</f>
        <v>Sheppard &amp; Flanagan</v>
      </c>
      <c r="D87" s="562" t="str">
        <f>$D$6</f>
        <v>UBC Shield</v>
      </c>
      <c r="E87" s="563">
        <v>41924</v>
      </c>
      <c r="F87" s="560">
        <f>VLOOKUP(G87,'[1]Data'!$U$4:$V$9,2,FALSE)</f>
        <v>5</v>
      </c>
      <c r="G87" s="560">
        <v>2</v>
      </c>
      <c r="H87" s="562" t="str">
        <f>TEXT(G87,"0")&amp;" "&amp;B87</f>
        <v>2 Black Eye</v>
      </c>
    </row>
    <row r="88" spans="1:8" ht="12" outlineLevel="2">
      <c r="A88" s="560">
        <v>8</v>
      </c>
      <c r="B88" s="561" t="str">
        <f>VLOOKUP(A88,'[1]Data'!$O$4:$P$31,2)</f>
        <v>Black Eye</v>
      </c>
      <c r="C88" s="561" t="str">
        <f>IF(MID('[1]8'!C$5,4,1)=" ",'[1]8'!C$5,IF(MID('[1]8'!C$5,2,1)=" ",TRIM(RIGHT('[1]8'!C$5,LEN('[1]8'!C$5)-2))&amp;" "&amp;LEFT('[1]8'!C$5,1),'[1]8'!C$5))</f>
        <v>Sheppard &amp; Flanagan</v>
      </c>
      <c r="D88" s="562" t="str">
        <f>$D$6</f>
        <v>UBC Shield</v>
      </c>
      <c r="E88" s="563">
        <v>41924</v>
      </c>
      <c r="F88" s="560">
        <f>VLOOKUP(G88,'[1]Data'!$U$4:$V$9,2,FALSE)</f>
        <v>6</v>
      </c>
      <c r="G88" s="560">
        <v>1</v>
      </c>
      <c r="H88" s="562" t="str">
        <f>TEXT(G88,"0")&amp;" "&amp;B88</f>
        <v>1 Black Eye</v>
      </c>
    </row>
    <row r="89" spans="2:7" ht="12" outlineLevel="1">
      <c r="B89" s="561"/>
      <c r="C89" s="565" t="s">
        <v>412</v>
      </c>
      <c r="E89" s="563"/>
      <c r="F89" s="560">
        <f>SUBTOTAL(9,F87:F88)</f>
        <v>11</v>
      </c>
      <c r="G89" s="560"/>
    </row>
    <row r="90" spans="1:8" ht="12" outlineLevel="2">
      <c r="A90" s="560">
        <v>9</v>
      </c>
      <c r="B90" s="561" t="str">
        <f>VLOOKUP(A90,'[1]Data'!$O$4:$P$31,2)</f>
        <v>Dilute</v>
      </c>
      <c r="C90" s="561" t="str">
        <f>IF(MID('[1]9'!C$8,4,1)=" ",'[1]9'!C$8,IF(MID('[1]9'!C$8,2,1)=" ",TRIM(RIGHT('[1]9'!C$8,LEN('[1]9'!C$8)-2))&amp;" "&amp;LEFT('[1]9'!C$8,1),'[1]9'!C$8))</f>
        <v>Ackers B</v>
      </c>
      <c r="D90" s="562" t="str">
        <f>$D$6</f>
        <v>UBC Shield</v>
      </c>
      <c r="E90" s="563">
        <v>41924</v>
      </c>
      <c r="F90" s="560">
        <f>VLOOKUP(G90,'[1]Data'!$U$4:$V$9,2,FALSE)</f>
        <v>3</v>
      </c>
      <c r="G90" s="560">
        <v>4</v>
      </c>
      <c r="H90" s="562" t="str">
        <f>TEXT(G90,"0")&amp;" "&amp;B90</f>
        <v>4 Dilute</v>
      </c>
    </row>
    <row r="91" spans="2:7" ht="12" outlineLevel="1">
      <c r="B91" s="561"/>
      <c r="C91" s="565" t="s">
        <v>2445</v>
      </c>
      <c r="E91" s="563"/>
      <c r="F91" s="560">
        <f>SUBTOTAL(9,F90:F90)</f>
        <v>3</v>
      </c>
      <c r="G91" s="560"/>
    </row>
    <row r="92" spans="1:8" ht="12" outlineLevel="2">
      <c r="A92" s="560">
        <v>9</v>
      </c>
      <c r="B92" s="561" t="str">
        <f>VLOOKUP(A92,'[1]Data'!$O$4:$P$31,2)</f>
        <v>Dilute</v>
      </c>
      <c r="C92" s="561" t="str">
        <f>IF(MID('[1]9'!C$10,4,1)=" ",'[1]9'!C$10,IF(MID('[1]9'!C$10,2,1)=" ",TRIM(RIGHT('[1]9'!C$10,LEN('[1]9'!C$10)-2))&amp;" "&amp;LEFT('[1]9'!C$10,1),'[1]9'!C$10))</f>
        <v>Belcher &amp; Mckellar</v>
      </c>
      <c r="D92" s="562" t="str">
        <f>$D$6</f>
        <v>UBC Shield</v>
      </c>
      <c r="E92" s="563">
        <v>41924</v>
      </c>
      <c r="F92" s="560">
        <f>VLOOKUP(G92,'[1]Data'!$U$4:$V$9,2,FALSE)</f>
        <v>1</v>
      </c>
      <c r="G92" s="560">
        <v>6</v>
      </c>
      <c r="H92" s="562" t="str">
        <f>TEXT(G92,"0")&amp;" "&amp;B92</f>
        <v>6 Dilute</v>
      </c>
    </row>
    <row r="93" spans="2:7" ht="12" outlineLevel="1">
      <c r="B93" s="561"/>
      <c r="C93" s="565" t="s">
        <v>1013</v>
      </c>
      <c r="E93" s="563"/>
      <c r="F93" s="560">
        <f>SUBTOTAL(9,F92:F92)</f>
        <v>1</v>
      </c>
      <c r="G93" s="560"/>
    </row>
    <row r="94" spans="1:8" ht="12" outlineLevel="2">
      <c r="A94" s="560">
        <v>9</v>
      </c>
      <c r="B94" s="561" t="str">
        <f>VLOOKUP(A94,'[1]Data'!$O$4:$P$31,2)</f>
        <v>Dilute</v>
      </c>
      <c r="C94" s="561" t="str">
        <f>IF(MID('[1]9'!C$5,4,1)=" ",'[1]9'!C$5,IF(MID('[1]9'!C$5,2,1)=" ",TRIM(RIGHT('[1]9'!C$5,LEN('[1]9'!C$5)-2))&amp;" "&amp;LEFT('[1]9'!C$5,1),'[1]9'!C$5))</f>
        <v>Murray &amp; Spink</v>
      </c>
      <c r="D94" s="562" t="str">
        <f>$D$6</f>
        <v>UBC Shield</v>
      </c>
      <c r="E94" s="563">
        <v>41924</v>
      </c>
      <c r="F94" s="560">
        <f>VLOOKUP(G94,'[1]Data'!$U$4:$V$9,2,FALSE)</f>
        <v>6</v>
      </c>
      <c r="G94" s="560">
        <v>1</v>
      </c>
      <c r="H94" s="562" t="str">
        <f>TEXT(G94,"0")&amp;" "&amp;B94</f>
        <v>1 Dilute</v>
      </c>
    </row>
    <row r="95" spans="2:7" ht="12" outlineLevel="1">
      <c r="B95" s="561"/>
      <c r="C95" s="565" t="s">
        <v>219</v>
      </c>
      <c r="E95" s="563"/>
      <c r="F95" s="560">
        <f>SUBTOTAL(9,F94:F94)</f>
        <v>6</v>
      </c>
      <c r="G95" s="560"/>
    </row>
    <row r="96" spans="1:8" ht="12" outlineLevel="2">
      <c r="A96" s="560">
        <v>9</v>
      </c>
      <c r="B96" s="561" t="str">
        <f>VLOOKUP(A96,'[1]Data'!$O$4:$P$31,2)</f>
        <v>Dilute</v>
      </c>
      <c r="C96" s="561" t="str">
        <f>IF(MID('[1]9'!C$7,4,1)=" ",'[1]9'!C$7,IF(MID('[1]9'!C$7,2,1)=" ",TRIM(RIGHT('[1]9'!C$7,LEN('[1]9'!C$7)-2))&amp;" "&amp;LEFT('[1]9'!C$7,1),'[1]9'!C$7))</f>
        <v>Stockton K</v>
      </c>
      <c r="D96" s="562" t="str">
        <f>$D$6</f>
        <v>UBC Shield</v>
      </c>
      <c r="E96" s="563">
        <v>41924</v>
      </c>
      <c r="F96" s="560">
        <f>VLOOKUP(G96,'[1]Data'!$U$4:$V$9,2,FALSE)</f>
        <v>4</v>
      </c>
      <c r="G96" s="560">
        <v>3</v>
      </c>
      <c r="H96" s="562" t="str">
        <f>TEXT(G96,"0")&amp;" "&amp;B96</f>
        <v>3 Dilute</v>
      </c>
    </row>
    <row r="97" spans="2:7" ht="12" outlineLevel="1">
      <c r="B97" s="561"/>
      <c r="C97" s="565" t="s">
        <v>160</v>
      </c>
      <c r="E97" s="563"/>
      <c r="F97" s="560">
        <f>SUBTOTAL(9,F96:F96)</f>
        <v>4</v>
      </c>
      <c r="G97" s="560"/>
    </row>
    <row r="98" spans="1:8" ht="12" outlineLevel="2">
      <c r="A98" s="560">
        <v>9</v>
      </c>
      <c r="B98" s="561" t="str">
        <f>VLOOKUP(A98,'[1]Data'!$O$4:$P$31,2)</f>
        <v>Dilute</v>
      </c>
      <c r="C98" s="561" t="str">
        <f>IF(MID('[1]9'!C$9,4,1)=" ",'[1]9'!C$9,IF(MID('[1]9'!C$9,2,1)=" ",TRIM(RIGHT('[1]9'!C$9,LEN('[1]9'!C$9)-2))&amp;" "&amp;LEFT('[1]9'!C$9,1),'[1]9'!C$9))</f>
        <v>Tonkin G</v>
      </c>
      <c r="D98" s="562" t="str">
        <f>$D$6</f>
        <v>UBC Shield</v>
      </c>
      <c r="E98" s="563">
        <v>41924</v>
      </c>
      <c r="F98" s="560">
        <f>VLOOKUP(G98,'[1]Data'!$U$4:$V$9,2,FALSE)</f>
        <v>2</v>
      </c>
      <c r="G98" s="560">
        <v>5</v>
      </c>
      <c r="H98" s="562" t="str">
        <f>TEXT(G98,"0")&amp;" "&amp;B98</f>
        <v>5 Dilute</v>
      </c>
    </row>
    <row r="99" spans="1:8" ht="12" outlineLevel="2">
      <c r="A99" s="560">
        <v>9</v>
      </c>
      <c r="B99" s="561" t="str">
        <f>VLOOKUP(A99,'[1]Data'!$O$4:$P$31,2)</f>
        <v>Dilute</v>
      </c>
      <c r="C99" s="561" t="str">
        <f>IF(MID('[1]9'!C$6,4,1)=" ",'[1]9'!C$6,IF(MID('[1]9'!C$6,2,1)=" ",TRIM(RIGHT('[1]9'!C$6,LEN('[1]9'!C$6)-2))&amp;" "&amp;LEFT('[1]9'!C$6,1),'[1]9'!C$6))</f>
        <v>Tonkin G</v>
      </c>
      <c r="D99" s="562" t="str">
        <f>$D$6</f>
        <v>UBC Shield</v>
      </c>
      <c r="E99" s="563">
        <v>41924</v>
      </c>
      <c r="F99" s="560">
        <f>VLOOKUP(G99,'[1]Data'!$U$4:$V$9,2,FALSE)</f>
        <v>5</v>
      </c>
      <c r="G99" s="560">
        <v>2</v>
      </c>
      <c r="H99" s="562" t="str">
        <f>TEXT(G99,"0")&amp;" "&amp;B99</f>
        <v>2 Dilute</v>
      </c>
    </row>
    <row r="100" spans="2:7" ht="12" outlineLevel="1">
      <c r="B100" s="561"/>
      <c r="C100" s="565" t="s">
        <v>106</v>
      </c>
      <c r="E100" s="563"/>
      <c r="F100" s="560">
        <f>SUBTOTAL(9,F98:F99)</f>
        <v>7</v>
      </c>
      <c r="G100" s="560"/>
    </row>
    <row r="101" spans="1:8" ht="12" outlineLevel="2">
      <c r="A101" s="560">
        <v>10</v>
      </c>
      <c r="B101" s="561" t="str">
        <f>VLOOKUP(A101,'[1]Data'!$O$4:$P$31,2)</f>
        <v>Lutino</v>
      </c>
      <c r="C101" s="561" t="str">
        <f>IF(MID('[1]10'!C$8,4,1)=" ",'[1]10'!C$8,IF(MID('[1]10'!C$8,2,1)=" ",TRIM(RIGHT('[1]10'!C$8,LEN('[1]10'!C$8)-2))&amp;" "&amp;LEFT('[1]10'!C$8,1),'[1]10'!C$8))</f>
        <v>Carrol S</v>
      </c>
      <c r="D101" s="562" t="str">
        <f>$D$6</f>
        <v>UBC Shield</v>
      </c>
      <c r="E101" s="563">
        <v>41924</v>
      </c>
      <c r="F101" s="560">
        <f>VLOOKUP(G101,'[1]Data'!$U$4:$V$9,2,FALSE)</f>
        <v>3</v>
      </c>
      <c r="G101" s="560">
        <v>4</v>
      </c>
      <c r="H101" s="562" t="str">
        <f>TEXT(G101,"0")&amp;" "&amp;B101</f>
        <v>4 Lutino</v>
      </c>
    </row>
    <row r="102" spans="2:7" ht="12" outlineLevel="1">
      <c r="B102" s="561"/>
      <c r="C102" s="565" t="s">
        <v>2446</v>
      </c>
      <c r="E102" s="563"/>
      <c r="F102" s="560">
        <f>SUBTOTAL(9,F101:F101)</f>
        <v>3</v>
      </c>
      <c r="G102" s="560"/>
    </row>
    <row r="103" spans="1:8" ht="12" outlineLevel="2">
      <c r="A103" s="560">
        <v>10</v>
      </c>
      <c r="B103" s="561" t="str">
        <f>VLOOKUP(A103,'[1]Data'!$O$4:$P$31,2)</f>
        <v>Lutino</v>
      </c>
      <c r="C103" s="561" t="str">
        <f>IF(MID('[1]10'!C$5,4,1)=" ",'[1]10'!C$5,IF(MID('[1]10'!C$5,2,1)=" ",TRIM(RIGHT('[1]10'!C$5,LEN('[1]10'!C$5)-2))&amp;" "&amp;LEFT('[1]10'!C$5,1),'[1]10'!C$5))</f>
        <v>Caulfield Family</v>
      </c>
      <c r="D103" s="562" t="str">
        <f>$D$6</f>
        <v>UBC Shield</v>
      </c>
      <c r="E103" s="563">
        <v>41924</v>
      </c>
      <c r="F103" s="560">
        <f>VLOOKUP(G103,'[1]Data'!$U$4:$V$9,2,FALSE)</f>
        <v>6</v>
      </c>
      <c r="G103" s="560">
        <v>1</v>
      </c>
      <c r="H103" s="562" t="str">
        <f>TEXT(G103,"0")&amp;" "&amp;B103</f>
        <v>1 Lutino</v>
      </c>
    </row>
    <row r="104" spans="2:7" ht="12" outlineLevel="1">
      <c r="B104" s="561"/>
      <c r="C104" s="565" t="s">
        <v>248</v>
      </c>
      <c r="E104" s="563"/>
      <c r="F104" s="560">
        <f>SUBTOTAL(9,F103:F103)</f>
        <v>6</v>
      </c>
      <c r="G104" s="560"/>
    </row>
    <row r="105" spans="1:8" ht="12" outlineLevel="2">
      <c r="A105" s="560">
        <v>10</v>
      </c>
      <c r="B105" s="561" t="str">
        <f>VLOOKUP(A105,'[1]Data'!$O$4:$P$31,2)</f>
        <v>Lutino</v>
      </c>
      <c r="C105" s="561" t="str">
        <f>IF(MID('[1]10'!C$9,4,1)=" ",'[1]10'!C$9,IF(MID('[1]10'!C$9,2,1)=" ",TRIM(RIGHT('[1]10'!C$9,LEN('[1]10'!C$9)-2))&amp;" "&amp;LEFT('[1]10'!C$9,1),'[1]10'!C$9))</f>
        <v>Rixon D</v>
      </c>
      <c r="D105" s="562" t="str">
        <f>$D$6</f>
        <v>UBC Shield</v>
      </c>
      <c r="E105" s="563">
        <v>41924</v>
      </c>
      <c r="F105" s="560">
        <f>VLOOKUP(G105,'[1]Data'!$U$4:$V$9,2,FALSE)</f>
        <v>2</v>
      </c>
      <c r="G105" s="560">
        <v>5</v>
      </c>
      <c r="H105" s="562" t="str">
        <f>TEXT(G105,"0")&amp;" "&amp;B105</f>
        <v>5 Lutino</v>
      </c>
    </row>
    <row r="106" spans="1:8" ht="12" outlineLevel="2">
      <c r="A106" s="560">
        <v>10</v>
      </c>
      <c r="B106" s="561" t="str">
        <f>VLOOKUP(A106,'[1]Data'!$O$4:$P$31,2)</f>
        <v>Lutino</v>
      </c>
      <c r="C106" s="561" t="str">
        <f>IF(MID('[1]10'!C$7,4,1)=" ",'[1]10'!C$7,IF(MID('[1]10'!C$7,2,1)=" ",TRIM(RIGHT('[1]10'!C$7,LEN('[1]10'!C$7)-2))&amp;" "&amp;LEFT('[1]10'!C$7,1),'[1]10'!C$7))</f>
        <v>Rixon D</v>
      </c>
      <c r="D106" s="562" t="str">
        <f>$D$6</f>
        <v>UBC Shield</v>
      </c>
      <c r="E106" s="563">
        <v>41924</v>
      </c>
      <c r="F106" s="560">
        <f>VLOOKUP(G106,'[1]Data'!$U$4:$V$9,2,FALSE)</f>
        <v>4</v>
      </c>
      <c r="G106" s="560">
        <v>3</v>
      </c>
      <c r="H106" s="562" t="str">
        <f>TEXT(G106,"0")&amp;" "&amp;B106</f>
        <v>3 Lutino</v>
      </c>
    </row>
    <row r="107" spans="2:7" ht="12" outlineLevel="1">
      <c r="B107" s="561"/>
      <c r="C107" s="565" t="s">
        <v>751</v>
      </c>
      <c r="E107" s="563"/>
      <c r="F107" s="560">
        <f>SUBTOTAL(9,F105:F106)</f>
        <v>6</v>
      </c>
      <c r="G107" s="560"/>
    </row>
    <row r="108" spans="1:8" ht="12" outlineLevel="2">
      <c r="A108" s="560">
        <v>10</v>
      </c>
      <c r="B108" s="561" t="str">
        <f>VLOOKUP(A108,'[1]Data'!$O$4:$P$31,2)</f>
        <v>Lutino</v>
      </c>
      <c r="C108" s="561" t="str">
        <f>IF(MID('[1]10'!C$6,4,1)=" ",'[1]10'!C$6,IF(MID('[1]10'!C$6,2,1)=" ",TRIM(RIGHT('[1]10'!C$6,LEN('[1]10'!C$6)-2))&amp;" "&amp;LEFT('[1]10'!C$6,1),'[1]10'!C$6))</f>
        <v>Rowe A</v>
      </c>
      <c r="D108" s="562" t="str">
        <f>$D$6</f>
        <v>UBC Shield</v>
      </c>
      <c r="E108" s="563">
        <v>41924</v>
      </c>
      <c r="F108" s="560">
        <f>VLOOKUP(G108,'[1]Data'!$U$4:$V$9,2,FALSE)</f>
        <v>5</v>
      </c>
      <c r="G108" s="560">
        <v>2</v>
      </c>
      <c r="H108" s="562" t="str">
        <f>TEXT(G108,"0")&amp;" "&amp;B108</f>
        <v>2 Lutino</v>
      </c>
    </row>
    <row r="109" spans="2:7" ht="12" outlineLevel="1">
      <c r="B109" s="561"/>
      <c r="C109" s="565" t="s">
        <v>347</v>
      </c>
      <c r="E109" s="563"/>
      <c r="F109" s="560">
        <f>SUBTOTAL(9,F108:F108)</f>
        <v>5</v>
      </c>
      <c r="G109" s="560"/>
    </row>
    <row r="110" spans="1:8" ht="12" outlineLevel="2">
      <c r="A110" s="560">
        <v>10</v>
      </c>
      <c r="B110" s="561" t="str">
        <f>VLOOKUP(A110,'[1]Data'!$O$4:$P$31,2)</f>
        <v>Lutino</v>
      </c>
      <c r="C110" s="561" t="str">
        <f>IF(MID('[1]10'!C$10,4,1)=" ",'[1]10'!C$10,IF(MID('[1]10'!C$10,2,1)=" ",TRIM(RIGHT('[1]10'!C$10,LEN('[1]10'!C$10)-2))&amp;" "&amp;LEFT('[1]10'!C$10,1),'[1]10'!C$10))</f>
        <v>Rowe Brothers</v>
      </c>
      <c r="D110" s="562" t="str">
        <f>$D$6</f>
        <v>UBC Shield</v>
      </c>
      <c r="E110" s="563">
        <v>41924</v>
      </c>
      <c r="F110" s="560">
        <f>VLOOKUP(G110,'[1]Data'!$U$4:$V$9,2,FALSE)</f>
        <v>1</v>
      </c>
      <c r="G110" s="560">
        <v>6</v>
      </c>
      <c r="H110" s="562" t="str">
        <f>TEXT(G110,"0")&amp;" "&amp;B110</f>
        <v>6 Lutino</v>
      </c>
    </row>
    <row r="111" spans="2:7" ht="12" outlineLevel="1">
      <c r="B111" s="561"/>
      <c r="C111" s="565" t="s">
        <v>2440</v>
      </c>
      <c r="E111" s="563"/>
      <c r="F111" s="560">
        <f>SUBTOTAL(9,F110:F110)</f>
        <v>1</v>
      </c>
      <c r="G111" s="560"/>
    </row>
    <row r="112" spans="1:8" ht="12" outlineLevel="2">
      <c r="A112" s="560">
        <v>11</v>
      </c>
      <c r="B112" s="561" t="str">
        <f>VLOOKUP(A112,'[1]Data'!$O$4:$P$31,2)</f>
        <v>Albino</v>
      </c>
      <c r="C112" s="561" t="str">
        <f>IF(MID('[1]11'!C$10,4,1)=" ",'[1]11'!C$10,IF(MID('[1]11'!C$10,2,1)=" ",TRIM(RIGHT('[1]11'!C$10,LEN('[1]11'!C$10)-2))&amp;" "&amp;LEFT('[1]11'!C$10,1),'[1]11'!C$10))</f>
        <v>A &amp; J Howes</v>
      </c>
      <c r="D112" s="562" t="str">
        <f>$D$6</f>
        <v>UBC Shield</v>
      </c>
      <c r="E112" s="563">
        <v>41924</v>
      </c>
      <c r="F112" s="560">
        <f>VLOOKUP(G112,'[1]Data'!$U$4:$V$9,2,FALSE)</f>
        <v>1</v>
      </c>
      <c r="G112" s="560">
        <v>6</v>
      </c>
      <c r="H112" s="562" t="str">
        <f>TEXT(G112,"0")&amp;" "&amp;B112</f>
        <v>6 Albino</v>
      </c>
    </row>
    <row r="113" spans="1:8" ht="12" outlineLevel="2">
      <c r="A113" s="560">
        <v>11</v>
      </c>
      <c r="B113" s="561" t="str">
        <f>VLOOKUP(A113,'[1]Data'!$O$4:$P$31,2)</f>
        <v>Albino</v>
      </c>
      <c r="C113" s="561" t="str">
        <f>IF(MID('[1]11'!C$6,4,1)=" ",'[1]11'!C$6,IF(MID('[1]11'!C$6,2,1)=" ",TRIM(RIGHT('[1]11'!C$6,LEN('[1]11'!C$6)-2))&amp;" "&amp;LEFT('[1]11'!C$6,1),'[1]11'!C$6))</f>
        <v>A &amp; J Howes</v>
      </c>
      <c r="D113" s="562" t="str">
        <f>$D$6</f>
        <v>UBC Shield</v>
      </c>
      <c r="E113" s="563">
        <v>41924</v>
      </c>
      <c r="F113" s="560">
        <f>VLOOKUP(G113,'[1]Data'!$U$4:$V$9,2,FALSE)</f>
        <v>5</v>
      </c>
      <c r="G113" s="560">
        <v>2</v>
      </c>
      <c r="H113" s="562" t="str">
        <f>TEXT(G113,"0")&amp;" "&amp;B113</f>
        <v>2 Albino</v>
      </c>
    </row>
    <row r="114" spans="2:7" ht="12" outlineLevel="1">
      <c r="B114" s="561"/>
      <c r="C114" s="565" t="s">
        <v>2444</v>
      </c>
      <c r="E114" s="563"/>
      <c r="F114" s="560">
        <f>SUBTOTAL(9,F112:F113)</f>
        <v>6</v>
      </c>
      <c r="G114" s="560"/>
    </row>
    <row r="115" spans="1:8" ht="12" outlineLevel="2">
      <c r="A115" s="560">
        <v>11</v>
      </c>
      <c r="B115" s="561" t="str">
        <f>VLOOKUP(A115,'[1]Data'!$O$4:$P$31,2)</f>
        <v>Albino</v>
      </c>
      <c r="C115" s="561" t="str">
        <f>IF(MID('[1]11'!C$5,4,1)=" ",'[1]11'!C$5,IF(MID('[1]11'!C$5,2,1)=" ",TRIM(RIGHT('[1]11'!C$5,LEN('[1]11'!C$5)-2))&amp;" "&amp;LEFT('[1]11'!C$5,1),'[1]11'!C$5))</f>
        <v>Bradford &amp; Schembri</v>
      </c>
      <c r="D115" s="562" t="str">
        <f>$D$6</f>
        <v>UBC Shield</v>
      </c>
      <c r="E115" s="563">
        <v>41924</v>
      </c>
      <c r="F115" s="560">
        <f>VLOOKUP(G115,'[1]Data'!$U$4:$V$9,2,FALSE)</f>
        <v>6</v>
      </c>
      <c r="G115" s="560">
        <v>1</v>
      </c>
      <c r="H115" s="562" t="str">
        <f>TEXT(G115,"0")&amp;" "&amp;B115</f>
        <v>1 Albino</v>
      </c>
    </row>
    <row r="116" spans="2:7" ht="12" outlineLevel="1">
      <c r="B116" s="561"/>
      <c r="C116" s="565" t="s">
        <v>2061</v>
      </c>
      <c r="E116" s="563"/>
      <c r="F116" s="560">
        <f>SUBTOTAL(9,F115:F115)</f>
        <v>6</v>
      </c>
      <c r="G116" s="560"/>
    </row>
    <row r="117" spans="1:8" ht="12" outlineLevel="2">
      <c r="A117" s="560">
        <v>11</v>
      </c>
      <c r="B117" s="561" t="str">
        <f>VLOOKUP(A117,'[1]Data'!$O$4:$P$31,2)</f>
        <v>Albino</v>
      </c>
      <c r="C117" s="561" t="str">
        <f>IF(MID('[1]11'!C$8,4,1)=" ",'[1]11'!C$8,IF(MID('[1]11'!C$8,2,1)=" ",TRIM(RIGHT('[1]11'!C$8,LEN('[1]11'!C$8)-2))&amp;" "&amp;LEFT('[1]11'!C$8,1),'[1]11'!C$8))</f>
        <v>Rowe G</v>
      </c>
      <c r="D117" s="562" t="str">
        <f>$D$6</f>
        <v>UBC Shield</v>
      </c>
      <c r="E117" s="563">
        <v>41924</v>
      </c>
      <c r="F117" s="560">
        <f>VLOOKUP(G117,'[1]Data'!$U$4:$V$9,2,FALSE)</f>
        <v>3</v>
      </c>
      <c r="G117" s="560">
        <v>4</v>
      </c>
      <c r="H117" s="562" t="str">
        <f>TEXT(G117,"0")&amp;" "&amp;B117</f>
        <v>4 Albino</v>
      </c>
    </row>
    <row r="118" spans="2:7" ht="12" outlineLevel="1">
      <c r="B118" s="561"/>
      <c r="C118" s="565" t="s">
        <v>349</v>
      </c>
      <c r="E118" s="563"/>
      <c r="F118" s="560">
        <f>SUBTOTAL(9,F117:F117)</f>
        <v>3</v>
      </c>
      <c r="G118" s="560"/>
    </row>
    <row r="119" spans="1:8" ht="12" outlineLevel="2">
      <c r="A119" s="560">
        <v>11</v>
      </c>
      <c r="B119" s="561" t="str">
        <f>VLOOKUP(A119,'[1]Data'!$O$4:$P$31,2)</f>
        <v>Albino</v>
      </c>
      <c r="C119" s="561" t="str">
        <f>IF(MID('[1]11'!C$9,4,1)=" ",'[1]11'!C$9,IF(MID('[1]11'!C$9,2,1)=" ",TRIM(RIGHT('[1]11'!C$9,LEN('[1]11'!C$9)-2))&amp;" "&amp;LEFT('[1]11'!C$9,1),'[1]11'!C$9))</f>
        <v>Singh H</v>
      </c>
      <c r="D119" s="562" t="str">
        <f>$D$6</f>
        <v>UBC Shield</v>
      </c>
      <c r="E119" s="563">
        <v>41924</v>
      </c>
      <c r="F119" s="560">
        <f>VLOOKUP(G119,'[1]Data'!$U$4:$V$9,2,FALSE)</f>
        <v>2</v>
      </c>
      <c r="G119" s="560">
        <v>5</v>
      </c>
      <c r="H119" s="562" t="str">
        <f>TEXT(G119,"0")&amp;" "&amp;B119</f>
        <v>5 Albino</v>
      </c>
    </row>
    <row r="120" spans="2:7" ht="12" outlineLevel="1">
      <c r="B120" s="561"/>
      <c r="C120" s="565" t="s">
        <v>2447</v>
      </c>
      <c r="E120" s="563"/>
      <c r="F120" s="560">
        <f>SUBTOTAL(9,F119:F119)</f>
        <v>2</v>
      </c>
      <c r="G120" s="560"/>
    </row>
    <row r="121" spans="1:8" ht="12" outlineLevel="2">
      <c r="A121" s="560">
        <v>11</v>
      </c>
      <c r="B121" s="561" t="str">
        <f>VLOOKUP(A121,'[1]Data'!$O$4:$P$31,2)</f>
        <v>Albino</v>
      </c>
      <c r="C121" s="561" t="str">
        <f>IF(MID('[1]11'!C$7,4,1)=" ",'[1]11'!C$7,IF(MID('[1]11'!C$7,2,1)=" ",TRIM(RIGHT('[1]11'!C$7,LEN('[1]11'!C$7)-2))&amp;" "&amp;LEFT('[1]11'!C$7,1),'[1]11'!C$7))</f>
        <v>Thurn P</v>
      </c>
      <c r="D121" s="562" t="str">
        <f>$D$6</f>
        <v>UBC Shield</v>
      </c>
      <c r="E121" s="563">
        <v>41924</v>
      </c>
      <c r="F121" s="560">
        <f>VLOOKUP(G121,'[1]Data'!$U$4:$V$9,2,FALSE)</f>
        <v>4</v>
      </c>
      <c r="G121" s="560">
        <v>3</v>
      </c>
      <c r="H121" s="562" t="str">
        <f>TEXT(G121,"0")&amp;" "&amp;B121</f>
        <v>3 Albino</v>
      </c>
    </row>
    <row r="122" spans="2:7" ht="12" outlineLevel="1">
      <c r="B122" s="561"/>
      <c r="C122" s="565" t="s">
        <v>229</v>
      </c>
      <c r="E122" s="563"/>
      <c r="F122" s="560">
        <f>SUBTOTAL(9,F121:F121)</f>
        <v>4</v>
      </c>
      <c r="G122" s="560"/>
    </row>
    <row r="123" spans="1:8" ht="12" outlineLevel="2">
      <c r="A123" s="560">
        <v>12</v>
      </c>
      <c r="B123" s="561" t="str">
        <f>VLOOKUP(A123,'[1]Data'!$O$4:$P$31,2)</f>
        <v>Clear Wing</v>
      </c>
      <c r="C123" s="561" t="str">
        <f>IF(MID('[1]12'!C$10,4,1)=" ",'[1]12'!C$10,IF(MID('[1]12'!C$10,2,1)=" ",TRIM(RIGHT('[1]12'!C$10,LEN('[1]12'!C$10)-2))&amp;" "&amp;LEFT('[1]12'!C$10,1),'[1]12'!C$10))</f>
        <v>Belcher &amp; Mckellar</v>
      </c>
      <c r="D123" s="562" t="str">
        <f>$D$6</f>
        <v>UBC Shield</v>
      </c>
      <c r="E123" s="563">
        <v>41924</v>
      </c>
      <c r="F123" s="560">
        <f>VLOOKUP(G123,'[1]Data'!$U$4:$V$9,2,FALSE)</f>
        <v>1</v>
      </c>
      <c r="G123" s="560">
        <v>6</v>
      </c>
      <c r="H123" s="562" t="str">
        <f>TEXT(G123,"0")&amp;" "&amp;B123</f>
        <v>6 Clear Wing</v>
      </c>
    </row>
    <row r="124" spans="2:7" ht="12" outlineLevel="1">
      <c r="B124" s="561"/>
      <c r="C124" s="565" t="s">
        <v>1013</v>
      </c>
      <c r="E124" s="563"/>
      <c r="F124" s="560">
        <f>SUBTOTAL(9,F123:F123)</f>
        <v>1</v>
      </c>
      <c r="G124" s="560"/>
    </row>
    <row r="125" spans="1:8" ht="12" outlineLevel="2">
      <c r="A125" s="560">
        <v>12</v>
      </c>
      <c r="B125" s="561" t="str">
        <f>VLOOKUP(A125,'[1]Data'!$O$4:$P$31,2)</f>
        <v>Clear Wing</v>
      </c>
      <c r="C125" s="561" t="str">
        <f>IF(MID('[1]12'!C$9,4,1)=" ",'[1]12'!C$9,IF(MID('[1]12'!C$9,2,1)=" ",TRIM(RIGHT('[1]12'!C$9,LEN('[1]12'!C$9)-2))&amp;" "&amp;LEFT('[1]12'!C$9,1),'[1]12'!C$9))</f>
        <v>Downey L</v>
      </c>
      <c r="D125" s="562" t="str">
        <f>$D$6</f>
        <v>UBC Shield</v>
      </c>
      <c r="E125" s="563">
        <v>41924</v>
      </c>
      <c r="F125" s="560">
        <f>VLOOKUP(G125,'[1]Data'!$U$4:$V$9,2,FALSE)</f>
        <v>2</v>
      </c>
      <c r="G125" s="560">
        <v>5</v>
      </c>
      <c r="H125" s="562" t="str">
        <f>TEXT(G125,"0")&amp;" "&amp;B125</f>
        <v>5 Clear Wing</v>
      </c>
    </row>
    <row r="126" spans="2:7" ht="12" outlineLevel="1">
      <c r="B126" s="561"/>
      <c r="C126" s="565" t="s">
        <v>569</v>
      </c>
      <c r="E126" s="563"/>
      <c r="F126" s="560">
        <f>SUBTOTAL(9,F125:F125)</f>
        <v>2</v>
      </c>
      <c r="G126" s="560"/>
    </row>
    <row r="127" spans="1:8" ht="12" outlineLevel="2">
      <c r="A127" s="560">
        <v>12</v>
      </c>
      <c r="B127" s="561" t="str">
        <f>VLOOKUP(A127,'[1]Data'!$O$4:$P$31,2)</f>
        <v>Clear Wing</v>
      </c>
      <c r="C127" s="561" t="str">
        <f>IF(MID('[1]12'!C$7,4,1)=" ",'[1]12'!C$7,IF(MID('[1]12'!C$7,2,1)=" ",TRIM(RIGHT('[1]12'!C$7,LEN('[1]12'!C$7)-2))&amp;" "&amp;LEFT('[1]12'!C$7,1),'[1]12'!C$7))</f>
        <v>Murray &amp; Spink</v>
      </c>
      <c r="D127" s="562" t="str">
        <f>$D$6</f>
        <v>UBC Shield</v>
      </c>
      <c r="E127" s="563">
        <v>41924</v>
      </c>
      <c r="F127" s="560">
        <f>VLOOKUP(G127,'[1]Data'!$U$4:$V$9,2,FALSE)</f>
        <v>4</v>
      </c>
      <c r="G127" s="560">
        <v>3</v>
      </c>
      <c r="H127" s="562" t="str">
        <f>TEXT(G127,"0")&amp;" "&amp;B127</f>
        <v>3 Clear Wing</v>
      </c>
    </row>
    <row r="128" spans="2:7" ht="12" outlineLevel="1">
      <c r="B128" s="561"/>
      <c r="C128" s="565" t="s">
        <v>219</v>
      </c>
      <c r="E128" s="563"/>
      <c r="F128" s="560">
        <f>SUBTOTAL(9,F127:F127)</f>
        <v>4</v>
      </c>
      <c r="G128" s="560"/>
    </row>
    <row r="129" spans="1:8" ht="12" outlineLevel="2">
      <c r="A129" s="560">
        <v>12</v>
      </c>
      <c r="B129" s="561" t="str">
        <f>VLOOKUP(A129,'[1]Data'!$O$4:$P$31,2)</f>
        <v>Clear Wing</v>
      </c>
      <c r="C129" s="561" t="str">
        <f>IF(MID('[1]12'!C$8,4,1)=" ",'[1]12'!C$8,IF(MID('[1]12'!C$8,2,1)=" ",TRIM(RIGHT('[1]12'!C$8,LEN('[1]12'!C$8)-2))&amp;" "&amp;LEFT('[1]12'!C$8,1),'[1]12'!C$8))</f>
        <v>Sheppard &amp; Flanagan</v>
      </c>
      <c r="D129" s="562" t="str">
        <f>$D$6</f>
        <v>UBC Shield</v>
      </c>
      <c r="E129" s="563">
        <v>41924</v>
      </c>
      <c r="F129" s="560">
        <f>VLOOKUP(G129,'[1]Data'!$U$4:$V$9,2,FALSE)</f>
        <v>3</v>
      </c>
      <c r="G129" s="560">
        <v>4</v>
      </c>
      <c r="H129" s="562" t="str">
        <f>TEXT(G129,"0")&amp;" "&amp;B129</f>
        <v>4 Clear Wing</v>
      </c>
    </row>
    <row r="130" spans="1:8" ht="12" outlineLevel="2">
      <c r="A130" s="560">
        <v>12</v>
      </c>
      <c r="B130" s="561" t="str">
        <f>VLOOKUP(A130,'[1]Data'!$O$4:$P$31,2)</f>
        <v>Clear Wing</v>
      </c>
      <c r="C130" s="561" t="str">
        <f>IF(MID('[1]12'!C$6,4,1)=" ",'[1]12'!C$6,IF(MID('[1]12'!C$6,2,1)=" ",TRIM(RIGHT('[1]12'!C$6,LEN('[1]12'!C$6)-2))&amp;" "&amp;LEFT('[1]12'!C$6,1),'[1]12'!C$6))</f>
        <v>Sheppard &amp; Flanagan</v>
      </c>
      <c r="D130" s="562" t="str">
        <f>$D$6</f>
        <v>UBC Shield</v>
      </c>
      <c r="E130" s="563">
        <v>41924</v>
      </c>
      <c r="F130" s="560">
        <f>VLOOKUP(G130,'[1]Data'!$U$4:$V$9,2,FALSE)</f>
        <v>5</v>
      </c>
      <c r="G130" s="560">
        <v>2</v>
      </c>
      <c r="H130" s="562" t="str">
        <f>TEXT(G130,"0")&amp;" "&amp;B130</f>
        <v>2 Clear Wing</v>
      </c>
    </row>
    <row r="131" spans="1:8" ht="12" outlineLevel="2">
      <c r="A131" s="560">
        <v>12</v>
      </c>
      <c r="B131" s="561" t="str">
        <f>VLOOKUP(A131,'[1]Data'!$O$4:$P$31,2)</f>
        <v>Clear Wing</v>
      </c>
      <c r="C131" s="561" t="str">
        <f>IF(MID('[1]12'!C$5,4,1)=" ",'[1]12'!C$5,IF(MID('[1]12'!C$5,2,1)=" ",TRIM(RIGHT('[1]12'!C$5,LEN('[1]12'!C$5)-2))&amp;" "&amp;LEFT('[1]12'!C$5,1),'[1]12'!C$5))</f>
        <v>Sheppard &amp; Flanagan</v>
      </c>
      <c r="D131" s="562" t="str">
        <f>$D$6</f>
        <v>UBC Shield</v>
      </c>
      <c r="E131" s="563">
        <v>41924</v>
      </c>
      <c r="F131" s="560">
        <f>VLOOKUP(G131,'[1]Data'!$U$4:$V$9,2,FALSE)</f>
        <v>6</v>
      </c>
      <c r="G131" s="560">
        <v>1</v>
      </c>
      <c r="H131" s="562" t="str">
        <f>TEXT(G131,"0")&amp;" "&amp;B131</f>
        <v>1 Clear Wing</v>
      </c>
    </row>
    <row r="132" spans="2:7" ht="12" outlineLevel="1">
      <c r="B132" s="561"/>
      <c r="C132" s="565" t="s">
        <v>412</v>
      </c>
      <c r="E132" s="563"/>
      <c r="F132" s="560">
        <f>SUBTOTAL(9,F129:F131)</f>
        <v>14</v>
      </c>
      <c r="G132" s="560"/>
    </row>
    <row r="133" spans="1:8" ht="12" outlineLevel="2">
      <c r="A133" s="560">
        <v>13</v>
      </c>
      <c r="B133" s="561" t="str">
        <f>VLOOKUP(A133,'[1]Data'!$O$4:$P$31,2)</f>
        <v>Grey Wing</v>
      </c>
      <c r="C133" s="561" t="str">
        <f>IF(MID('[1]13'!C$10,4,1)=" ",'[1]13'!C$10,IF(MID('[1]13'!C$10,2,1)=" ",TRIM(RIGHT('[1]13'!C$10,LEN('[1]13'!C$10)-2))&amp;" "&amp;LEFT('[1]13'!C$10,1),'[1]13'!C$10))</f>
        <v>Broughton D</v>
      </c>
      <c r="D133" s="562" t="str">
        <f>$D$6</f>
        <v>UBC Shield</v>
      </c>
      <c r="E133" s="563">
        <v>41924</v>
      </c>
      <c r="F133" s="560">
        <f>VLOOKUP(G133,'[1]Data'!$U$4:$V$9,2,FALSE)</f>
        <v>1</v>
      </c>
      <c r="G133" s="560">
        <v>6</v>
      </c>
      <c r="H133" s="562" t="str">
        <f>TEXT(G133,"0")&amp;" "&amp;B133</f>
        <v>6 Grey Wing</v>
      </c>
    </row>
    <row r="134" spans="2:7" ht="12" outlineLevel="1">
      <c r="B134" s="561"/>
      <c r="C134" s="565" t="s">
        <v>92</v>
      </c>
      <c r="E134" s="563"/>
      <c r="F134" s="560">
        <f>SUBTOTAL(9,F133:F133)</f>
        <v>1</v>
      </c>
      <c r="G134" s="560"/>
    </row>
    <row r="135" spans="1:8" ht="12" outlineLevel="2">
      <c r="A135" s="560">
        <v>13</v>
      </c>
      <c r="B135" s="561" t="str">
        <f>VLOOKUP(A135,'[1]Data'!$O$4:$P$31,2)</f>
        <v>Grey Wing</v>
      </c>
      <c r="C135" s="561" t="str">
        <f>IF(MID('[1]13'!C$9,4,1)=" ",'[1]13'!C$9,IF(MID('[1]13'!C$9,2,1)=" ",TRIM(RIGHT('[1]13'!C$9,LEN('[1]13'!C$9)-2))&amp;" "&amp;LEFT('[1]13'!C$9,1),'[1]13'!C$9))</f>
        <v>Brown A</v>
      </c>
      <c r="D135" s="562" t="str">
        <f>$D$6</f>
        <v>UBC Shield</v>
      </c>
      <c r="E135" s="563">
        <v>41924</v>
      </c>
      <c r="F135" s="560">
        <f>VLOOKUP(G135,'[1]Data'!$U$4:$V$9,2,FALSE)</f>
        <v>2</v>
      </c>
      <c r="G135" s="560">
        <v>5</v>
      </c>
      <c r="H135" s="562" t="str">
        <f>TEXT(G135,"0")&amp;" "&amp;B135</f>
        <v>5 Grey Wing</v>
      </c>
    </row>
    <row r="136" spans="2:7" ht="12" outlineLevel="1">
      <c r="B136" s="561"/>
      <c r="C136" s="565" t="s">
        <v>468</v>
      </c>
      <c r="E136" s="563"/>
      <c r="F136" s="560">
        <f>SUBTOTAL(9,F135:F135)</f>
        <v>2</v>
      </c>
      <c r="G136" s="560"/>
    </row>
    <row r="137" spans="1:8" ht="12" outlineLevel="2">
      <c r="A137" s="560">
        <v>13</v>
      </c>
      <c r="B137" s="561" t="str">
        <f>VLOOKUP(A137,'[1]Data'!$O$4:$P$31,2)</f>
        <v>Grey Wing</v>
      </c>
      <c r="C137" s="561" t="str">
        <f>IF(MID('[1]13'!C$7,4,1)=" ",'[1]13'!C$7,IF(MID('[1]13'!C$7,2,1)=" ",TRIM(RIGHT('[1]13'!C$7,LEN('[1]13'!C$7)-2))&amp;" "&amp;LEFT('[1]13'!C$7,1),'[1]13'!C$7))</f>
        <v>Paoli M</v>
      </c>
      <c r="D137" s="562" t="str">
        <f>$D$6</f>
        <v>UBC Shield</v>
      </c>
      <c r="E137" s="563">
        <v>41924</v>
      </c>
      <c r="F137" s="560">
        <f>VLOOKUP(G137,'[1]Data'!$U$4:$V$9,2,FALSE)</f>
        <v>4</v>
      </c>
      <c r="G137" s="560">
        <v>3</v>
      </c>
      <c r="H137" s="562" t="str">
        <f>TEXT(G137,"0")&amp;" "&amp;B137</f>
        <v>3 Grey Wing</v>
      </c>
    </row>
    <row r="138" spans="2:7" ht="12" outlineLevel="1">
      <c r="B138" s="561"/>
      <c r="C138" s="565" t="s">
        <v>191</v>
      </c>
      <c r="E138" s="563"/>
      <c r="F138" s="560">
        <f>SUBTOTAL(9,F137:F137)</f>
        <v>4</v>
      </c>
      <c r="G138" s="560"/>
    </row>
    <row r="139" spans="1:8" ht="12" outlineLevel="2">
      <c r="A139" s="560">
        <v>13</v>
      </c>
      <c r="B139" s="561" t="str">
        <f>VLOOKUP(A139,'[1]Data'!$O$4:$P$31,2)</f>
        <v>Grey Wing</v>
      </c>
      <c r="C139" s="561" t="str">
        <f>IF(MID('[1]13'!C$8,4,1)=" ",'[1]13'!C$8,IF(MID('[1]13'!C$8,2,1)=" ",TRIM(RIGHT('[1]13'!C$8,LEN('[1]13'!C$8)-2))&amp;" "&amp;LEFT('[1]13'!C$8,1),'[1]13'!C$8))</f>
        <v>Rogers D</v>
      </c>
      <c r="D139" s="562" t="str">
        <f>$D$6</f>
        <v>UBC Shield</v>
      </c>
      <c r="E139" s="563">
        <v>41924</v>
      </c>
      <c r="F139" s="560">
        <f>VLOOKUP(G139,'[1]Data'!$U$4:$V$9,2,FALSE)</f>
        <v>3</v>
      </c>
      <c r="G139" s="560">
        <v>4</v>
      </c>
      <c r="H139" s="562" t="str">
        <f>TEXT(G139,"0")&amp;" "&amp;B139</f>
        <v>4 Grey Wing</v>
      </c>
    </row>
    <row r="140" spans="1:8" ht="12" outlineLevel="2">
      <c r="A140" s="560">
        <v>13</v>
      </c>
      <c r="B140" s="561" t="str">
        <f>VLOOKUP(A140,'[1]Data'!$O$4:$P$31,2)</f>
        <v>Grey Wing</v>
      </c>
      <c r="C140" s="561" t="str">
        <f>IF(MID('[1]13'!C$6,4,1)=" ",'[1]13'!C$6,IF(MID('[1]13'!C$6,2,1)=" ",TRIM(RIGHT('[1]13'!C$6,LEN('[1]13'!C$6)-2))&amp;" "&amp;LEFT('[1]13'!C$6,1),'[1]13'!C$6))</f>
        <v>Rogers D</v>
      </c>
      <c r="D140" s="562" t="str">
        <f>$D$6</f>
        <v>UBC Shield</v>
      </c>
      <c r="E140" s="563">
        <v>41924</v>
      </c>
      <c r="F140" s="560">
        <f>VLOOKUP(G140,'[1]Data'!$U$4:$V$9,2,FALSE)</f>
        <v>5</v>
      </c>
      <c r="G140" s="560">
        <v>2</v>
      </c>
      <c r="H140" s="562" t="str">
        <f>TEXT(G140,"0")&amp;" "&amp;B140</f>
        <v>2 Grey Wing</v>
      </c>
    </row>
    <row r="141" spans="1:8" ht="12" outlineLevel="2">
      <c r="A141" s="560">
        <v>13</v>
      </c>
      <c r="B141" s="561" t="str">
        <f>VLOOKUP(A141,'[1]Data'!$O$4:$P$31,2)</f>
        <v>Grey Wing</v>
      </c>
      <c r="C141" s="561" t="str">
        <f>IF(MID('[1]13'!C$5,4,1)=" ",'[1]13'!C$5,IF(MID('[1]13'!C$5,2,1)=" ",TRIM(RIGHT('[1]13'!C$5,LEN('[1]13'!C$5)-2))&amp;" "&amp;LEFT('[1]13'!C$5,1),'[1]13'!C$5))</f>
        <v>Rogers D</v>
      </c>
      <c r="D141" s="562" t="str">
        <f>$D$6</f>
        <v>UBC Shield</v>
      </c>
      <c r="E141" s="563">
        <v>41924</v>
      </c>
      <c r="F141" s="560">
        <f>VLOOKUP(G141,'[1]Data'!$U$4:$V$9,2,FALSE)</f>
        <v>6</v>
      </c>
      <c r="G141" s="560">
        <v>1</v>
      </c>
      <c r="H141" s="562" t="str">
        <f>TEXT(G141,"0")&amp;" "&amp;B141</f>
        <v>1 Grey Wing</v>
      </c>
    </row>
    <row r="142" spans="2:7" ht="12" outlineLevel="1">
      <c r="B142" s="561"/>
      <c r="C142" s="565" t="s">
        <v>2405</v>
      </c>
      <c r="E142" s="563"/>
      <c r="F142" s="560">
        <f>SUBTOTAL(9,F139:F141)</f>
        <v>14</v>
      </c>
      <c r="G142" s="560"/>
    </row>
    <row r="143" spans="1:8" ht="12" outlineLevel="2">
      <c r="A143" s="560">
        <v>14</v>
      </c>
      <c r="B143" s="561" t="str">
        <f>VLOOKUP(A143,'[1]Data'!$O$4:$P$31,2)</f>
        <v>Cinnamon</v>
      </c>
      <c r="C143" s="561" t="str">
        <f>IF(MID('[1]14'!C$10,4,1)=" ",'[1]14'!C$10,IF(MID('[1]14'!C$10,2,1)=" ",TRIM(RIGHT('[1]14'!C$10,LEN('[1]14'!C$10)-2))&amp;" "&amp;LEFT('[1]14'!C$10,1),'[1]14'!C$10))</f>
        <v>D &amp; V Mccahon</v>
      </c>
      <c r="D143" s="562" t="str">
        <f>$D$6</f>
        <v>UBC Shield</v>
      </c>
      <c r="E143" s="563">
        <v>41924</v>
      </c>
      <c r="F143" s="560">
        <f>VLOOKUP(G143,'[1]Data'!$U$4:$V$9,2,FALSE)</f>
        <v>1</v>
      </c>
      <c r="G143" s="560">
        <v>6</v>
      </c>
      <c r="H143" s="562" t="str">
        <f>TEXT(G143,"0")&amp;" "&amp;B143</f>
        <v>6 Cinnamon</v>
      </c>
    </row>
    <row r="144" spans="2:7" ht="12" outlineLevel="1">
      <c r="B144" s="561"/>
      <c r="C144" s="565" t="s">
        <v>2448</v>
      </c>
      <c r="E144" s="563"/>
      <c r="F144" s="560">
        <f>SUBTOTAL(9,F143:F143)</f>
        <v>1</v>
      </c>
      <c r="G144" s="560"/>
    </row>
    <row r="145" spans="1:8" ht="12" outlineLevel="2">
      <c r="A145" s="560">
        <v>14</v>
      </c>
      <c r="B145" s="561" t="str">
        <f>VLOOKUP(A145,'[1]Data'!$O$4:$P$31,2)</f>
        <v>Cinnamon</v>
      </c>
      <c r="C145" s="561" t="str">
        <f>IF(MID('[1]14'!C$6,4,1)=" ",'[1]14'!C$6,IF(MID('[1]14'!C$6,2,1)=" ",TRIM(RIGHT('[1]14'!C$6,LEN('[1]14'!C$6)-2))&amp;" "&amp;LEFT('[1]14'!C$6,1),'[1]14'!C$6))</f>
        <v>Hunt B</v>
      </c>
      <c r="D145" s="562" t="str">
        <f>$D$6</f>
        <v>UBC Shield</v>
      </c>
      <c r="E145" s="563">
        <v>41924</v>
      </c>
      <c r="F145" s="560">
        <f>VLOOKUP(G145,'[1]Data'!$U$4:$V$9,2,FALSE)</f>
        <v>5</v>
      </c>
      <c r="G145" s="560">
        <v>2</v>
      </c>
      <c r="H145" s="562" t="str">
        <f>TEXT(G145,"0")&amp;" "&amp;B145</f>
        <v>2 Cinnamon</v>
      </c>
    </row>
    <row r="146" spans="2:7" ht="12" outlineLevel="1">
      <c r="B146" s="561"/>
      <c r="C146" s="565" t="s">
        <v>75</v>
      </c>
      <c r="E146" s="563"/>
      <c r="F146" s="560">
        <f>SUBTOTAL(9,F145:F145)</f>
        <v>5</v>
      </c>
      <c r="G146" s="560"/>
    </row>
    <row r="147" spans="1:8" ht="12" outlineLevel="2">
      <c r="A147" s="560">
        <v>14</v>
      </c>
      <c r="B147" s="561" t="str">
        <f>VLOOKUP(A147,'[1]Data'!$O$4:$P$31,2)</f>
        <v>Cinnamon</v>
      </c>
      <c r="C147" s="561" t="str">
        <f>IF(MID('[1]14'!C$5,4,1)=" ",'[1]14'!C$5,IF(MID('[1]14'!C$5,2,1)=" ",TRIM(RIGHT('[1]14'!C$5,LEN('[1]14'!C$5)-2))&amp;" "&amp;LEFT('[1]14'!C$5,1),'[1]14'!C$5))</f>
        <v>Leong J</v>
      </c>
      <c r="D147" s="562" t="str">
        <f>$D$6</f>
        <v>UBC Shield</v>
      </c>
      <c r="E147" s="563">
        <v>41924</v>
      </c>
      <c r="F147" s="560">
        <f>VLOOKUP(G147,'[1]Data'!$U$4:$V$9,2,FALSE)</f>
        <v>6</v>
      </c>
      <c r="G147" s="560">
        <v>1</v>
      </c>
      <c r="H147" s="562" t="str">
        <f>TEXT(G147,"0")&amp;" "&amp;B147</f>
        <v>1 Cinnamon</v>
      </c>
    </row>
    <row r="148" spans="2:7" ht="12" outlineLevel="1">
      <c r="B148" s="561"/>
      <c r="C148" s="565" t="s">
        <v>264</v>
      </c>
      <c r="E148" s="563"/>
      <c r="F148" s="560">
        <f>SUBTOTAL(9,F147:F147)</f>
        <v>6</v>
      </c>
      <c r="G148" s="560"/>
    </row>
    <row r="149" spans="1:8" ht="12" outlineLevel="2">
      <c r="A149" s="560">
        <v>14</v>
      </c>
      <c r="B149" s="561" t="str">
        <f>VLOOKUP(A149,'[1]Data'!$O$4:$P$31,2)</f>
        <v>Cinnamon</v>
      </c>
      <c r="C149" s="561" t="str">
        <f>IF(MID('[1]14'!C$8,4,1)=" ",'[1]14'!C$8,IF(MID('[1]14'!C$8,2,1)=" ",TRIM(RIGHT('[1]14'!C$8,LEN('[1]14'!C$8)-2))&amp;" "&amp;LEFT('[1]14'!C$8,1),'[1]14'!C$8))</f>
        <v>Richardson L</v>
      </c>
      <c r="D149" s="562" t="str">
        <f>$D$6</f>
        <v>UBC Shield</v>
      </c>
      <c r="E149" s="563">
        <v>41924</v>
      </c>
      <c r="F149" s="560">
        <f>VLOOKUP(G149,'[1]Data'!$U$4:$V$9,2,FALSE)</f>
        <v>3</v>
      </c>
      <c r="G149" s="560">
        <v>4</v>
      </c>
      <c r="H149" s="562" t="str">
        <f>TEXT(G149,"0")&amp;" "&amp;B149</f>
        <v>4 Cinnamon</v>
      </c>
    </row>
    <row r="150" spans="1:8" ht="12" outlineLevel="2">
      <c r="A150" s="560">
        <v>14</v>
      </c>
      <c r="B150" s="561" t="str">
        <f>VLOOKUP(A150,'[1]Data'!$O$4:$P$31,2)</f>
        <v>Cinnamon</v>
      </c>
      <c r="C150" s="561" t="str">
        <f>IF(MID('[1]14'!C$7,4,1)=" ",'[1]14'!C$7,IF(MID('[1]14'!C$7,2,1)=" ",TRIM(RIGHT('[1]14'!C$7,LEN('[1]14'!C$7)-2))&amp;" "&amp;LEFT('[1]14'!C$7,1),'[1]14'!C$7))</f>
        <v>Richardson L</v>
      </c>
      <c r="D150" s="562" t="str">
        <f>$D$6</f>
        <v>UBC Shield</v>
      </c>
      <c r="E150" s="563">
        <v>41924</v>
      </c>
      <c r="F150" s="560">
        <f>VLOOKUP(G150,'[1]Data'!$U$4:$V$9,2,FALSE)</f>
        <v>4</v>
      </c>
      <c r="G150" s="560">
        <v>3</v>
      </c>
      <c r="H150" s="562" t="str">
        <f>TEXT(G150,"0")&amp;" "&amp;B150</f>
        <v>3 Cinnamon</v>
      </c>
    </row>
    <row r="151" spans="2:7" ht="12" outlineLevel="1">
      <c r="B151" s="561"/>
      <c r="C151" s="565" t="s">
        <v>536</v>
      </c>
      <c r="E151" s="563"/>
      <c r="F151" s="560">
        <f>SUBTOTAL(9,F149:F150)</f>
        <v>7</v>
      </c>
      <c r="G151" s="560"/>
    </row>
    <row r="152" spans="1:8" ht="12" outlineLevel="2">
      <c r="A152" s="560">
        <v>14</v>
      </c>
      <c r="B152" s="561" t="str">
        <f>VLOOKUP(A152,'[1]Data'!$O$4:$P$31,2)</f>
        <v>Cinnamon</v>
      </c>
      <c r="C152" s="561" t="str">
        <f>IF(MID('[1]14'!C$9,4,1)=" ",'[1]14'!C$9,IF(MID('[1]14'!C$9,2,1)=" ",TRIM(RIGHT('[1]14'!C$9,LEN('[1]14'!C$9)-2))&amp;" "&amp;LEFT('[1]14'!C$9,1),'[1]14'!C$9))</f>
        <v>Singh H</v>
      </c>
      <c r="D152" s="562" t="str">
        <f>$D$6</f>
        <v>UBC Shield</v>
      </c>
      <c r="E152" s="563">
        <v>41924</v>
      </c>
      <c r="F152" s="560">
        <f>VLOOKUP(G152,'[1]Data'!$U$4:$V$9,2,FALSE)</f>
        <v>2</v>
      </c>
      <c r="G152" s="560">
        <v>5</v>
      </c>
      <c r="H152" s="562" t="str">
        <f>TEXT(G152,"0")&amp;" "&amp;B152</f>
        <v>5 Cinnamon</v>
      </c>
    </row>
    <row r="153" spans="2:7" ht="12" outlineLevel="1">
      <c r="B153" s="561"/>
      <c r="C153" s="565" t="s">
        <v>2447</v>
      </c>
      <c r="E153" s="563"/>
      <c r="F153" s="560">
        <f>SUBTOTAL(9,F152:F152)</f>
        <v>2</v>
      </c>
      <c r="G153" s="560"/>
    </row>
    <row r="154" spans="1:8" ht="12" outlineLevel="2">
      <c r="A154" s="560">
        <v>15</v>
      </c>
      <c r="B154" s="561" t="str">
        <f>VLOOKUP(A154,'[1]Data'!$O$4:$P$31,2)</f>
        <v>D/F Spangle</v>
      </c>
      <c r="C154" s="561" t="str">
        <f>IF(MID('[1]15'!C$9,4,1)=" ",'[1]15'!C$9,IF(MID('[1]15'!C$9,2,1)=" ",TRIM(RIGHT('[1]15'!C$9,LEN('[1]15'!C$9)-2))&amp;" "&amp;LEFT('[1]15'!C$9,1),'[1]15'!C$9))</f>
        <v>Belcher &amp; Mckellar</v>
      </c>
      <c r="D154" s="562" t="str">
        <f>$D$6</f>
        <v>UBC Shield</v>
      </c>
      <c r="E154" s="563">
        <v>41924</v>
      </c>
      <c r="F154" s="560">
        <f>VLOOKUP(G154,'[1]Data'!$U$4:$V$9,2,FALSE)</f>
        <v>2</v>
      </c>
      <c r="G154" s="560">
        <v>5</v>
      </c>
      <c r="H154" s="562" t="str">
        <f>TEXT(G154,"0")&amp;" "&amp;B154</f>
        <v>5 D/F Spangle</v>
      </c>
    </row>
    <row r="155" spans="2:7" ht="12" outlineLevel="1">
      <c r="B155" s="561"/>
      <c r="C155" s="565" t="s">
        <v>1013</v>
      </c>
      <c r="E155" s="563"/>
      <c r="F155" s="560">
        <f>SUBTOTAL(9,F154:F154)</f>
        <v>2</v>
      </c>
      <c r="G155" s="560"/>
    </row>
    <row r="156" spans="1:8" ht="12" outlineLevel="2">
      <c r="A156" s="560">
        <v>15</v>
      </c>
      <c r="B156" s="561" t="str">
        <f>VLOOKUP(A156,'[1]Data'!$O$4:$P$31,2)</f>
        <v>D/F Spangle</v>
      </c>
      <c r="C156" s="561" t="str">
        <f>IF(MID('[1]15'!C$8,4,1)=" ",'[1]15'!C$8,IF(MID('[1]15'!C$8,2,1)=" ",TRIM(RIGHT('[1]15'!C$8,LEN('[1]15'!C$8)-2))&amp;" "&amp;LEFT('[1]15'!C$8,1),'[1]15'!C$8))</f>
        <v>Macfarlane D</v>
      </c>
      <c r="D156" s="562" t="str">
        <f>$D$6</f>
        <v>UBC Shield</v>
      </c>
      <c r="E156" s="563">
        <v>41924</v>
      </c>
      <c r="F156" s="560">
        <f>VLOOKUP(G156,'[1]Data'!$U$4:$V$9,2,FALSE)</f>
        <v>3</v>
      </c>
      <c r="G156" s="560">
        <v>4</v>
      </c>
      <c r="H156" s="562" t="str">
        <f>TEXT(G156,"0")&amp;" "&amp;B156</f>
        <v>4 D/F Spangle</v>
      </c>
    </row>
    <row r="157" spans="1:8" ht="12" outlineLevel="2">
      <c r="A157" s="560">
        <v>15</v>
      </c>
      <c r="B157" s="561" t="str">
        <f>VLOOKUP(A157,'[1]Data'!$O$4:$P$31,2)</f>
        <v>D/F Spangle</v>
      </c>
      <c r="C157" s="561" t="str">
        <f>IF(MID('[1]15'!C$7,4,1)=" ",'[1]15'!C$7,IF(MID('[1]15'!C$7,2,1)=" ",TRIM(RIGHT('[1]15'!C$7,LEN('[1]15'!C$7)-2))&amp;" "&amp;LEFT('[1]15'!C$7,1),'[1]15'!C$7))</f>
        <v>Macfarlane D</v>
      </c>
      <c r="D157" s="562" t="str">
        <f>$D$6</f>
        <v>UBC Shield</v>
      </c>
      <c r="E157" s="563">
        <v>41924</v>
      </c>
      <c r="F157" s="560">
        <f>VLOOKUP(G157,'[1]Data'!$U$4:$V$9,2,FALSE)</f>
        <v>4</v>
      </c>
      <c r="G157" s="560">
        <v>3</v>
      </c>
      <c r="H157" s="562" t="str">
        <f>TEXT(G157,"0")&amp;" "&amp;B157</f>
        <v>3 D/F Spangle</v>
      </c>
    </row>
    <row r="158" spans="2:7" ht="12" outlineLevel="1">
      <c r="B158" s="561"/>
      <c r="C158" s="565" t="s">
        <v>1103</v>
      </c>
      <c r="E158" s="563"/>
      <c r="F158" s="560">
        <f>SUBTOTAL(9,F156:F157)</f>
        <v>7</v>
      </c>
      <c r="G158" s="560"/>
    </row>
    <row r="159" spans="1:8" ht="12" outlineLevel="2">
      <c r="A159" s="560">
        <v>15</v>
      </c>
      <c r="B159" s="561" t="str">
        <f>VLOOKUP(A159,'[1]Data'!$O$4:$P$31,2)</f>
        <v>D/F Spangle</v>
      </c>
      <c r="C159" s="561" t="str">
        <f>IF(MID('[1]15'!C$5,4,1)=" ",'[1]15'!C$5,IF(MID('[1]15'!C$5,2,1)=" ",TRIM(RIGHT('[1]15'!C$5,LEN('[1]15'!C$5)-2))&amp;" "&amp;LEFT('[1]15'!C$5,1),'[1]15'!C$5))</f>
        <v>Richardson L</v>
      </c>
      <c r="D159" s="562" t="str">
        <f>$D$6</f>
        <v>UBC Shield</v>
      </c>
      <c r="E159" s="563">
        <v>41924</v>
      </c>
      <c r="F159" s="560">
        <f>VLOOKUP(G159,'[1]Data'!$U$4:$V$9,2,FALSE)</f>
        <v>6</v>
      </c>
      <c r="G159" s="560">
        <v>1</v>
      </c>
      <c r="H159" s="562" t="str">
        <f>TEXT(G159,"0")&amp;" "&amp;B159</f>
        <v>1 D/F Spangle</v>
      </c>
    </row>
    <row r="160" spans="2:7" ht="12" outlineLevel="1">
      <c r="B160" s="561"/>
      <c r="C160" s="565" t="s">
        <v>536</v>
      </c>
      <c r="E160" s="563"/>
      <c r="F160" s="560">
        <f>SUBTOTAL(9,F159:F159)</f>
        <v>6</v>
      </c>
      <c r="G160" s="560"/>
    </row>
    <row r="161" spans="1:8" ht="12" outlineLevel="2">
      <c r="A161" s="560">
        <v>15</v>
      </c>
      <c r="B161" s="561" t="str">
        <f>VLOOKUP(A161,'[1]Data'!$O$4:$P$31,2)</f>
        <v>D/F Spangle</v>
      </c>
      <c r="C161" s="561" t="str">
        <f>IF(MID('[1]15'!C$6,4,1)=" ",'[1]15'!C$6,IF(MID('[1]15'!C$6,2,1)=" ",TRIM(RIGHT('[1]15'!C$6,LEN('[1]15'!C$6)-2))&amp;" "&amp;LEFT('[1]15'!C$6,1),'[1]15'!C$6))</f>
        <v>Smith J</v>
      </c>
      <c r="D161" s="562" t="str">
        <f>$D$6</f>
        <v>UBC Shield</v>
      </c>
      <c r="E161" s="563">
        <v>41924</v>
      </c>
      <c r="F161" s="560">
        <f>VLOOKUP(G161,'[1]Data'!$U$4:$V$9,2,FALSE)</f>
        <v>5</v>
      </c>
      <c r="G161" s="560">
        <v>2</v>
      </c>
      <c r="H161" s="562" t="str">
        <f>TEXT(G161,"0")&amp;" "&amp;B161</f>
        <v>2 D/F Spangle</v>
      </c>
    </row>
    <row r="162" spans="2:7" ht="12" outlineLevel="1">
      <c r="B162" s="561"/>
      <c r="C162" s="565" t="s">
        <v>1928</v>
      </c>
      <c r="E162" s="563"/>
      <c r="F162" s="560">
        <f>SUBTOTAL(9,F161:F161)</f>
        <v>5</v>
      </c>
      <c r="G162" s="560"/>
    </row>
    <row r="163" spans="1:8" ht="12" outlineLevel="2">
      <c r="A163" s="560">
        <v>15</v>
      </c>
      <c r="B163" s="561" t="str">
        <f>VLOOKUP(A163,'[1]Data'!$O$4:$P$31,2)</f>
        <v>D/F Spangle</v>
      </c>
      <c r="C163" s="561" t="str">
        <f>IF(MID('[1]15'!C$10,4,1)=" ",'[1]15'!C$10,IF(MID('[1]15'!C$10,2,1)=" ",TRIM(RIGHT('[1]15'!C$10,LEN('[1]15'!C$10)-2))&amp;" "&amp;LEFT('[1]15'!C$10,1),'[1]15'!C$10))</f>
        <v>Van Hammond A</v>
      </c>
      <c r="D163" s="562" t="str">
        <f>$D$6</f>
        <v>UBC Shield</v>
      </c>
      <c r="E163" s="563">
        <v>41924</v>
      </c>
      <c r="F163" s="560">
        <f>VLOOKUP(G163,'[1]Data'!$U$4:$V$9,2,FALSE)</f>
        <v>1</v>
      </c>
      <c r="G163" s="560">
        <v>6</v>
      </c>
      <c r="H163" s="562" t="str">
        <f>TEXT(G163,"0")&amp;" "&amp;B163</f>
        <v>6 D/F Spangle</v>
      </c>
    </row>
    <row r="164" spans="2:7" ht="12" outlineLevel="1">
      <c r="B164" s="561"/>
      <c r="C164" s="565" t="s">
        <v>2449</v>
      </c>
      <c r="E164" s="563"/>
      <c r="F164" s="560">
        <f>SUBTOTAL(9,F163:F163)</f>
        <v>1</v>
      </c>
      <c r="G164" s="560"/>
    </row>
    <row r="165" spans="1:8" ht="12" outlineLevel="2">
      <c r="A165" s="560">
        <v>16</v>
      </c>
      <c r="B165" s="561" t="str">
        <f>VLOOKUP(A165,'[1]Data'!$O$4:$P$31,2)</f>
        <v>Opaline</v>
      </c>
      <c r="C165" s="561" t="str">
        <f>IF(MID('[1]16'!C$10,4,1)=" ",'[1]16'!C$10,IF(MID('[1]16'!C$10,2,1)=" ",TRIM(RIGHT('[1]16'!C$10,LEN('[1]16'!C$10)-2))&amp;" "&amp;LEFT('[1]16'!C$10,1),'[1]16'!C$10))</f>
        <v>Hickling K</v>
      </c>
      <c r="D165" s="562" t="str">
        <f>$D$6</f>
        <v>UBC Shield</v>
      </c>
      <c r="E165" s="563">
        <v>41924</v>
      </c>
      <c r="F165" s="560">
        <f>VLOOKUP(G165,'[1]Data'!$U$4:$V$9,2,FALSE)</f>
        <v>1</v>
      </c>
      <c r="G165" s="560">
        <v>6</v>
      </c>
      <c r="H165" s="562" t="str">
        <f>TEXT(G165,"0")&amp;" "&amp;B165</f>
        <v>6 Opaline</v>
      </c>
    </row>
    <row r="166" spans="2:7" ht="12" outlineLevel="1">
      <c r="B166" s="561"/>
      <c r="C166" s="565" t="s">
        <v>2374</v>
      </c>
      <c r="E166" s="563"/>
      <c r="F166" s="560">
        <f>SUBTOTAL(9,F165:F165)</f>
        <v>1</v>
      </c>
      <c r="G166" s="560"/>
    </row>
    <row r="167" spans="1:8" ht="12" outlineLevel="2">
      <c r="A167" s="560">
        <v>16</v>
      </c>
      <c r="B167" s="561" t="str">
        <f>VLOOKUP(A167,'[1]Data'!$O$4:$P$31,2)</f>
        <v>Opaline</v>
      </c>
      <c r="C167" s="561" t="str">
        <f>IF(MID('[1]16'!C$8,4,1)=" ",'[1]16'!C$8,IF(MID('[1]16'!C$8,2,1)=" ",TRIM(RIGHT('[1]16'!C$8,LEN('[1]16'!C$8)-2))&amp;" "&amp;LEFT('[1]16'!C$8,1),'[1]16'!C$8))</f>
        <v>Hunt B</v>
      </c>
      <c r="D167" s="562" t="str">
        <f>$D$6</f>
        <v>UBC Shield</v>
      </c>
      <c r="E167" s="563">
        <v>41924</v>
      </c>
      <c r="F167" s="560">
        <f>VLOOKUP(G167,'[1]Data'!$U$4:$V$9,2,FALSE)</f>
        <v>3</v>
      </c>
      <c r="G167" s="560">
        <v>4</v>
      </c>
      <c r="H167" s="562" t="str">
        <f>TEXT(G167,"0")&amp;" "&amp;B167</f>
        <v>4 Opaline</v>
      </c>
    </row>
    <row r="168" spans="2:7" ht="12" outlineLevel="1">
      <c r="B168" s="561"/>
      <c r="C168" s="565" t="s">
        <v>75</v>
      </c>
      <c r="E168" s="563"/>
      <c r="F168" s="560">
        <f>SUBTOTAL(9,F167:F167)</f>
        <v>3</v>
      </c>
      <c r="G168" s="560"/>
    </row>
    <row r="169" spans="1:8" ht="12" outlineLevel="2">
      <c r="A169" s="560">
        <v>16</v>
      </c>
      <c r="B169" s="561" t="str">
        <f>VLOOKUP(A169,'[1]Data'!$O$4:$P$31,2)</f>
        <v>Opaline</v>
      </c>
      <c r="C169" s="561" t="str">
        <f>IF(MID('[1]16'!C$9,4,1)=" ",'[1]16'!C$9,IF(MID('[1]16'!C$9,2,1)=" ",TRIM(RIGHT('[1]16'!C$9,LEN('[1]16'!C$9)-2))&amp;" "&amp;LEFT('[1]16'!C$9,1),'[1]16'!C$9))</f>
        <v>Leong J</v>
      </c>
      <c r="D169" s="562" t="str">
        <f>$D$6</f>
        <v>UBC Shield</v>
      </c>
      <c r="E169" s="563">
        <v>41924</v>
      </c>
      <c r="F169" s="560">
        <f>VLOOKUP(G169,'[1]Data'!$U$4:$V$9,2,FALSE)</f>
        <v>2</v>
      </c>
      <c r="G169" s="560">
        <v>5</v>
      </c>
      <c r="H169" s="562" t="str">
        <f>TEXT(G169,"0")&amp;" "&amp;B169</f>
        <v>5 Opaline</v>
      </c>
    </row>
    <row r="170" spans="1:8" ht="12" outlineLevel="2">
      <c r="A170" s="560">
        <v>16</v>
      </c>
      <c r="B170" s="561" t="str">
        <f>VLOOKUP(A170,'[1]Data'!$O$4:$P$31,2)</f>
        <v>Opaline</v>
      </c>
      <c r="C170" s="561" t="str">
        <f>IF(MID('[1]16'!C$5,4,1)=" ",'[1]16'!C$5,IF(MID('[1]16'!C$5,2,1)=" ",TRIM(RIGHT('[1]16'!C$5,LEN('[1]16'!C$5)-2))&amp;" "&amp;LEFT('[1]16'!C$5,1),'[1]16'!C$5))</f>
        <v>Leong J</v>
      </c>
      <c r="D170" s="562" t="str">
        <f>$D$6</f>
        <v>UBC Shield</v>
      </c>
      <c r="E170" s="563">
        <v>41924</v>
      </c>
      <c r="F170" s="560">
        <f>VLOOKUP(G170,'[1]Data'!$U$4:$V$9,2,FALSE)</f>
        <v>6</v>
      </c>
      <c r="G170" s="560">
        <v>1</v>
      </c>
      <c r="H170" s="562" t="str">
        <f>TEXT(G170,"0")&amp;" "&amp;B170</f>
        <v>1 Opaline</v>
      </c>
    </row>
    <row r="171" spans="2:7" ht="12" outlineLevel="1">
      <c r="B171" s="561"/>
      <c r="C171" s="565" t="s">
        <v>264</v>
      </c>
      <c r="E171" s="563"/>
      <c r="F171" s="560">
        <f>SUBTOTAL(9,F169:F170)</f>
        <v>8</v>
      </c>
      <c r="G171" s="560"/>
    </row>
    <row r="172" spans="1:8" ht="12" outlineLevel="2">
      <c r="A172" s="560">
        <v>16</v>
      </c>
      <c r="B172" s="561" t="str">
        <f>VLOOKUP(A172,'[1]Data'!$O$4:$P$31,2)</f>
        <v>Opaline</v>
      </c>
      <c r="C172" s="561" t="str">
        <f>IF(MID('[1]16'!C$6,4,1)=" ",'[1]16'!C$6,IF(MID('[1]16'!C$6,2,1)=" ",TRIM(RIGHT('[1]16'!C$6,LEN('[1]16'!C$6)-2))&amp;" "&amp;LEFT('[1]16'!C$6,1),'[1]16'!C$6))</f>
        <v>Richardson L</v>
      </c>
      <c r="D172" s="562" t="str">
        <f>$D$6</f>
        <v>UBC Shield</v>
      </c>
      <c r="E172" s="563">
        <v>41924</v>
      </c>
      <c r="F172" s="560">
        <f>VLOOKUP(G172,'[1]Data'!$U$4:$V$9,2,FALSE)</f>
        <v>5</v>
      </c>
      <c r="G172" s="560">
        <v>2</v>
      </c>
      <c r="H172" s="562" t="str">
        <f>TEXT(G172,"0")&amp;" "&amp;B172</f>
        <v>2 Opaline</v>
      </c>
    </row>
    <row r="173" spans="2:7" ht="12" outlineLevel="1">
      <c r="B173" s="561"/>
      <c r="C173" s="565" t="s">
        <v>536</v>
      </c>
      <c r="E173" s="563"/>
      <c r="F173" s="560">
        <f>SUBTOTAL(9,F172:F172)</f>
        <v>5</v>
      </c>
      <c r="G173" s="560"/>
    </row>
    <row r="174" spans="1:8" ht="12" outlineLevel="2">
      <c r="A174" s="560">
        <v>16</v>
      </c>
      <c r="B174" s="561" t="str">
        <f>VLOOKUP(A174,'[1]Data'!$O$4:$P$31,2)</f>
        <v>Opaline</v>
      </c>
      <c r="C174" s="561" t="str">
        <f>IF(MID('[1]16'!C$7,4,1)=" ",'[1]16'!C$7,IF(MID('[1]16'!C$7,2,1)=" ",TRIM(RIGHT('[1]16'!C$7,LEN('[1]16'!C$7)-2))&amp;" "&amp;LEFT('[1]16'!C$7,1),'[1]16'!C$7))</f>
        <v>S &amp; T Grech</v>
      </c>
      <c r="D174" s="562" t="str">
        <f>$D$6</f>
        <v>UBC Shield</v>
      </c>
      <c r="E174" s="563">
        <v>41924</v>
      </c>
      <c r="F174" s="560">
        <f>VLOOKUP(G174,'[1]Data'!$U$4:$V$9,2,FALSE)</f>
        <v>4</v>
      </c>
      <c r="G174" s="560">
        <v>3</v>
      </c>
      <c r="H174" s="562" t="str">
        <f>TEXT(G174,"0")&amp;" "&amp;B174</f>
        <v>3 Opaline</v>
      </c>
    </row>
    <row r="175" spans="2:7" ht="12" outlineLevel="1">
      <c r="B175" s="561"/>
      <c r="C175" s="565" t="s">
        <v>2441</v>
      </c>
      <c r="E175" s="563"/>
      <c r="F175" s="560">
        <f>SUBTOTAL(9,F174:F174)</f>
        <v>4</v>
      </c>
      <c r="G175" s="560"/>
    </row>
    <row r="176" spans="1:8" ht="12" outlineLevel="2">
      <c r="A176" s="560">
        <v>17</v>
      </c>
      <c r="B176" s="561" t="str">
        <f>VLOOKUP(A176,'[1]Data'!$O$4:$P$31,2)</f>
        <v>Opaline AOSV</v>
      </c>
      <c r="C176" s="561" t="str">
        <f>IF(MID('[1]17'!C$7,4,1)=" ",'[1]17'!C$7,IF(MID('[1]17'!C$7,2,1)=" ",TRIM(RIGHT('[1]17'!C$7,LEN('[1]17'!C$7)-2))&amp;" "&amp;LEFT('[1]17'!C$7,1),'[1]17'!C$7))</f>
        <v>Broughton D</v>
      </c>
      <c r="D176" s="562" t="str">
        <f>$D$6</f>
        <v>UBC Shield</v>
      </c>
      <c r="E176" s="563">
        <v>41924</v>
      </c>
      <c r="F176" s="560">
        <f>VLOOKUP(G176,'[1]Data'!$U$4:$V$9,2,FALSE)</f>
        <v>4</v>
      </c>
      <c r="G176" s="560">
        <v>3</v>
      </c>
      <c r="H176" s="562" t="str">
        <f>TEXT(G176,"0")&amp;" "&amp;B176</f>
        <v>3 Opaline AOSV</v>
      </c>
    </row>
    <row r="177" spans="1:8" ht="12" outlineLevel="2">
      <c r="A177" s="560">
        <v>17</v>
      </c>
      <c r="B177" s="561" t="str">
        <f>VLOOKUP(A177,'[1]Data'!$O$4:$P$31,2)</f>
        <v>Opaline AOSV</v>
      </c>
      <c r="C177" s="561" t="str">
        <f>IF(MID('[1]17'!C$5,4,1)=" ",'[1]17'!C$5,IF(MID('[1]17'!C$5,2,1)=" ",TRIM(RIGHT('[1]17'!C$5,LEN('[1]17'!C$5)-2))&amp;" "&amp;LEFT('[1]17'!C$5,1),'[1]17'!C$5))</f>
        <v>Broughton D</v>
      </c>
      <c r="D177" s="562" t="str">
        <f>$D$6</f>
        <v>UBC Shield</v>
      </c>
      <c r="E177" s="563">
        <v>41924</v>
      </c>
      <c r="F177" s="560">
        <f>VLOOKUP(G177,'[1]Data'!$U$4:$V$9,2,FALSE)</f>
        <v>6</v>
      </c>
      <c r="G177" s="560">
        <v>1</v>
      </c>
      <c r="H177" s="562" t="str">
        <f>TEXT(G177,"0")&amp;" "&amp;B177</f>
        <v>1 Opaline AOSV</v>
      </c>
    </row>
    <row r="178" spans="2:7" ht="12" outlineLevel="1">
      <c r="B178" s="561"/>
      <c r="C178" s="565" t="s">
        <v>92</v>
      </c>
      <c r="E178" s="563"/>
      <c r="F178" s="560">
        <f>SUBTOTAL(9,F176:F177)</f>
        <v>10</v>
      </c>
      <c r="G178" s="560"/>
    </row>
    <row r="179" spans="1:8" ht="12" outlineLevel="2">
      <c r="A179" s="560">
        <v>17</v>
      </c>
      <c r="B179" s="561" t="str">
        <f>VLOOKUP(A179,'[1]Data'!$O$4:$P$31,2)</f>
        <v>Opaline AOSV</v>
      </c>
      <c r="C179" s="561" t="str">
        <f>IF(MID('[1]17'!C$9,4,1)=" ",'[1]17'!C$9,IF(MID('[1]17'!C$9,2,1)=" ",TRIM(RIGHT('[1]17'!C$9,LEN('[1]17'!C$9)-2))&amp;" "&amp;LEFT('[1]17'!C$9,1),'[1]17'!C$9))</f>
        <v>Caulfield Family</v>
      </c>
      <c r="D179" s="562" t="str">
        <f>$D$6</f>
        <v>UBC Shield</v>
      </c>
      <c r="E179" s="563">
        <v>41924</v>
      </c>
      <c r="F179" s="560">
        <f>VLOOKUP(G179,'[1]Data'!$U$4:$V$9,2,FALSE)</f>
        <v>2</v>
      </c>
      <c r="G179" s="560">
        <v>5</v>
      </c>
      <c r="H179" s="562" t="str">
        <f>TEXT(G179,"0")&amp;" "&amp;B179</f>
        <v>5 Opaline AOSV</v>
      </c>
    </row>
    <row r="180" spans="2:7" ht="12" outlineLevel="1">
      <c r="B180" s="561"/>
      <c r="C180" s="565" t="s">
        <v>248</v>
      </c>
      <c r="E180" s="563"/>
      <c r="F180" s="560">
        <f>SUBTOTAL(9,F179:F179)</f>
        <v>2</v>
      </c>
      <c r="G180" s="560"/>
    </row>
    <row r="181" spans="1:8" ht="12" outlineLevel="2">
      <c r="A181" s="560">
        <v>17</v>
      </c>
      <c r="B181" s="561" t="str">
        <f>VLOOKUP(A181,'[1]Data'!$O$4:$P$31,2)</f>
        <v>Opaline AOSV</v>
      </c>
      <c r="C181" s="561" t="str">
        <f>IF(MID('[1]17'!C$10,4,1)=" ",'[1]17'!C$10,IF(MID('[1]17'!C$10,2,1)=" ",TRIM(RIGHT('[1]17'!C$10,LEN('[1]17'!C$10)-2))&amp;" "&amp;LEFT('[1]17'!C$10,1),'[1]17'!C$10))</f>
        <v>Hunt B</v>
      </c>
      <c r="D181" s="562" t="str">
        <f>$D$6</f>
        <v>UBC Shield</v>
      </c>
      <c r="E181" s="563">
        <v>41924</v>
      </c>
      <c r="F181" s="560">
        <f>VLOOKUP(G181,'[1]Data'!$U$4:$V$9,2,FALSE)</f>
        <v>1</v>
      </c>
      <c r="G181" s="560">
        <v>6</v>
      </c>
      <c r="H181" s="562" t="str">
        <f>TEXT(G181,"0")&amp;" "&amp;B181</f>
        <v>6 Opaline AOSV</v>
      </c>
    </row>
    <row r="182" spans="2:7" ht="12" outlineLevel="1">
      <c r="B182" s="561"/>
      <c r="C182" s="565" t="s">
        <v>75</v>
      </c>
      <c r="E182" s="563"/>
      <c r="F182" s="560">
        <f>SUBTOTAL(9,F181:F181)</f>
        <v>1</v>
      </c>
      <c r="G182" s="560"/>
    </row>
    <row r="183" spans="1:8" ht="12" outlineLevel="2">
      <c r="A183" s="560">
        <v>17</v>
      </c>
      <c r="B183" s="561" t="str">
        <f>VLOOKUP(A183,'[1]Data'!$O$4:$P$31,2)</f>
        <v>Opaline AOSV</v>
      </c>
      <c r="C183" s="561" t="str">
        <f>IF(MID('[1]17'!C$8,4,1)=" ",'[1]17'!C$8,IF(MID('[1]17'!C$8,2,1)=" ",TRIM(RIGHT('[1]17'!C$8,LEN('[1]17'!C$8)-2))&amp;" "&amp;LEFT('[1]17'!C$8,1),'[1]17'!C$8))</f>
        <v>Macfarlane D</v>
      </c>
      <c r="D183" s="562" t="str">
        <f>$D$6</f>
        <v>UBC Shield</v>
      </c>
      <c r="E183" s="563">
        <v>41924</v>
      </c>
      <c r="F183" s="560">
        <f>VLOOKUP(G183,'[1]Data'!$U$4:$V$9,2,FALSE)</f>
        <v>3</v>
      </c>
      <c r="G183" s="560">
        <v>4</v>
      </c>
      <c r="H183" s="562" t="str">
        <f>TEXT(G183,"0")&amp;" "&amp;B183</f>
        <v>4 Opaline AOSV</v>
      </c>
    </row>
    <row r="184" spans="2:7" ht="12" outlineLevel="1">
      <c r="B184" s="561"/>
      <c r="C184" s="565" t="s">
        <v>1103</v>
      </c>
      <c r="E184" s="563"/>
      <c r="F184" s="560">
        <f>SUBTOTAL(9,F183:F183)</f>
        <v>3</v>
      </c>
      <c r="G184" s="560"/>
    </row>
    <row r="185" spans="1:8" ht="12" outlineLevel="2">
      <c r="A185" s="560">
        <v>17</v>
      </c>
      <c r="B185" s="561" t="str">
        <f>VLOOKUP(A185,'[1]Data'!$O$4:$P$31,2)</f>
        <v>Opaline AOSV</v>
      </c>
      <c r="C185" s="561" t="str">
        <f>IF(MID('[1]17'!C$6,4,1)=" ",'[1]17'!C$6,IF(MID('[1]17'!C$6,2,1)=" ",TRIM(RIGHT('[1]17'!C$6,LEN('[1]17'!C$6)-2))&amp;" "&amp;LEFT('[1]17'!C$6,1),'[1]17'!C$6))</f>
        <v>Sheppard &amp; Flanagan</v>
      </c>
      <c r="D185" s="562" t="str">
        <f>$D$6</f>
        <v>UBC Shield</v>
      </c>
      <c r="E185" s="563">
        <v>41924</v>
      </c>
      <c r="F185" s="560">
        <f>VLOOKUP(G185,'[1]Data'!$U$4:$V$9,2,FALSE)</f>
        <v>5</v>
      </c>
      <c r="G185" s="560">
        <v>2</v>
      </c>
      <c r="H185" s="562" t="str">
        <f>TEXT(G185,"0")&amp;" "&amp;B185</f>
        <v>2 Opaline AOSV</v>
      </c>
    </row>
    <row r="186" spans="2:7" ht="12" outlineLevel="1">
      <c r="B186" s="561"/>
      <c r="C186" s="565" t="s">
        <v>412</v>
      </c>
      <c r="E186" s="563"/>
      <c r="F186" s="560">
        <f>SUBTOTAL(9,F185:F185)</f>
        <v>5</v>
      </c>
      <c r="G186" s="560"/>
    </row>
    <row r="187" spans="1:8" ht="12" outlineLevel="2">
      <c r="A187" s="560">
        <v>18</v>
      </c>
      <c r="B187" s="561" t="str">
        <f>VLOOKUP(A187,'[1]Data'!$O$4:$P$31,2)</f>
        <v>Clearbody</v>
      </c>
      <c r="C187" s="561" t="str">
        <f>IF(MID('[1]18'!C$9,4,1)=" ",'[1]18'!C$9,IF(MID('[1]18'!C$9,2,1)=" ",TRIM(RIGHT('[1]18'!C$9,LEN('[1]18'!C$9)-2))&amp;" "&amp;LEFT('[1]18'!C$9,1),'[1]18'!C$9))</f>
        <v>Gosbell G</v>
      </c>
      <c r="D187" s="562" t="str">
        <f>$D$6</f>
        <v>UBC Shield</v>
      </c>
      <c r="E187" s="563">
        <v>41924</v>
      </c>
      <c r="F187" s="560">
        <f>VLOOKUP(G187,'[1]Data'!$U$4:$V$9,2,FALSE)</f>
        <v>2</v>
      </c>
      <c r="G187" s="560">
        <v>5</v>
      </c>
      <c r="H187" s="562" t="str">
        <f>TEXT(G187,"0")&amp;" "&amp;B187</f>
        <v>5 Clearbody</v>
      </c>
    </row>
    <row r="188" spans="2:7" ht="12" outlineLevel="1">
      <c r="B188" s="561"/>
      <c r="C188" s="565" t="s">
        <v>1498</v>
      </c>
      <c r="E188" s="563"/>
      <c r="F188" s="560">
        <f>SUBTOTAL(9,F187:F187)</f>
        <v>2</v>
      </c>
      <c r="G188" s="560"/>
    </row>
    <row r="189" spans="1:8" ht="12" outlineLevel="2">
      <c r="A189" s="560">
        <v>18</v>
      </c>
      <c r="B189" s="561" t="str">
        <f>VLOOKUP(A189,'[1]Data'!$O$4:$P$31,2)</f>
        <v>Clearbody</v>
      </c>
      <c r="C189" s="561" t="str">
        <f>IF(MID('[1]18'!C$8,4,1)=" ",'[1]18'!C$8,IF(MID('[1]18'!C$8,2,1)=" ",TRIM(RIGHT('[1]18'!C$8,LEN('[1]18'!C$8)-2))&amp;" "&amp;LEFT('[1]18'!C$8,1),'[1]18'!C$8))</f>
        <v>Leong J</v>
      </c>
      <c r="D189" s="562" t="str">
        <f>$D$6</f>
        <v>UBC Shield</v>
      </c>
      <c r="E189" s="563">
        <v>41924</v>
      </c>
      <c r="F189" s="560">
        <f>VLOOKUP(G189,'[1]Data'!$U$4:$V$9,2,FALSE)</f>
        <v>3</v>
      </c>
      <c r="G189" s="560">
        <v>4</v>
      </c>
      <c r="H189" s="562" t="str">
        <f>TEXT(G189,"0")&amp;" "&amp;B189</f>
        <v>4 Clearbody</v>
      </c>
    </row>
    <row r="190" spans="1:8" ht="12" outlineLevel="2">
      <c r="A190" s="560">
        <v>18</v>
      </c>
      <c r="B190" s="561" t="str">
        <f>VLOOKUP(A190,'[1]Data'!$O$4:$P$31,2)</f>
        <v>Clearbody</v>
      </c>
      <c r="C190" s="561" t="str">
        <f>IF(MID('[1]18'!C$7,4,1)=" ",'[1]18'!C$7,IF(MID('[1]18'!C$7,2,1)=" ",TRIM(RIGHT('[1]18'!C$7,LEN('[1]18'!C$7)-2))&amp;" "&amp;LEFT('[1]18'!C$7,1),'[1]18'!C$7))</f>
        <v>Leong J</v>
      </c>
      <c r="D190" s="562" t="str">
        <f>$D$6</f>
        <v>UBC Shield</v>
      </c>
      <c r="E190" s="563">
        <v>41924</v>
      </c>
      <c r="F190" s="560">
        <f>VLOOKUP(G190,'[1]Data'!$U$4:$V$9,2,FALSE)</f>
        <v>4</v>
      </c>
      <c r="G190" s="560">
        <v>3</v>
      </c>
      <c r="H190" s="562" t="str">
        <f>TEXT(G190,"0")&amp;" "&amp;B190</f>
        <v>3 Clearbody</v>
      </c>
    </row>
    <row r="191" spans="2:7" ht="12" outlineLevel="1">
      <c r="B191" s="561"/>
      <c r="C191" s="565" t="s">
        <v>264</v>
      </c>
      <c r="E191" s="563"/>
      <c r="F191" s="560">
        <f>SUBTOTAL(9,F189:F190)</f>
        <v>7</v>
      </c>
      <c r="G191" s="560"/>
    </row>
    <row r="192" spans="1:8" ht="12" outlineLevel="2">
      <c r="A192" s="560">
        <v>18</v>
      </c>
      <c r="B192" s="561" t="str">
        <f>VLOOKUP(A192,'[1]Data'!$O$4:$P$31,2)</f>
        <v>Clearbody</v>
      </c>
      <c r="C192" s="561" t="str">
        <f>IF(MID('[1]18'!C$10,4,1)=" ",'[1]18'!C$10,IF(MID('[1]18'!C$10,2,1)=" ",TRIM(RIGHT('[1]18'!C$10,LEN('[1]18'!C$10)-2))&amp;" "&amp;LEFT('[1]18'!C$10,1),'[1]18'!C$10))</f>
        <v>Rowe A</v>
      </c>
      <c r="D192" s="562" t="str">
        <f>$D$6</f>
        <v>UBC Shield</v>
      </c>
      <c r="E192" s="563">
        <v>41924</v>
      </c>
      <c r="F192" s="560">
        <f>VLOOKUP(G192,'[1]Data'!$U$4:$V$9,2,FALSE)</f>
        <v>1</v>
      </c>
      <c r="G192" s="560">
        <v>6</v>
      </c>
      <c r="H192" s="562" t="str">
        <f>TEXT(G192,"0")&amp;" "&amp;B192</f>
        <v>6 Clearbody</v>
      </c>
    </row>
    <row r="193" spans="2:7" ht="12" outlineLevel="1">
      <c r="B193" s="561"/>
      <c r="C193" s="565" t="s">
        <v>347</v>
      </c>
      <c r="E193" s="563"/>
      <c r="F193" s="560">
        <f>SUBTOTAL(9,F192:F192)</f>
        <v>1</v>
      </c>
      <c r="G193" s="560"/>
    </row>
    <row r="194" spans="1:8" ht="12" outlineLevel="2">
      <c r="A194" s="560">
        <v>18</v>
      </c>
      <c r="B194" s="561" t="str">
        <f>VLOOKUP(A194,'[1]Data'!$O$4:$P$31,2)</f>
        <v>Clearbody</v>
      </c>
      <c r="C194" s="561" t="str">
        <f>IF(MID('[1]18'!C$6,4,1)=" ",'[1]18'!C$6,IF(MID('[1]18'!C$6,2,1)=" ",TRIM(RIGHT('[1]18'!C$6,LEN('[1]18'!C$6)-2))&amp;" "&amp;LEFT('[1]18'!C$6,1),'[1]18'!C$6))</f>
        <v>Rowe G</v>
      </c>
      <c r="D194" s="562" t="str">
        <f>$D$6</f>
        <v>UBC Shield</v>
      </c>
      <c r="E194" s="563">
        <v>41924</v>
      </c>
      <c r="F194" s="560">
        <f>VLOOKUP(G194,'[1]Data'!$U$4:$V$9,2,FALSE)</f>
        <v>5</v>
      </c>
      <c r="G194" s="560">
        <v>2</v>
      </c>
      <c r="H194" s="562" t="str">
        <f>TEXT(G194,"0")&amp;" "&amp;B194</f>
        <v>2 Clearbody</v>
      </c>
    </row>
    <row r="195" spans="1:8" ht="12" outlineLevel="2">
      <c r="A195" s="560">
        <v>18</v>
      </c>
      <c r="B195" s="561" t="str">
        <f>VLOOKUP(A195,'[1]Data'!$O$4:$P$31,2)</f>
        <v>Clearbody</v>
      </c>
      <c r="C195" s="561" t="str">
        <f>IF(MID('[1]18'!C$5,4,1)=" ",'[1]18'!C$5,IF(MID('[1]18'!C$5,2,1)=" ",TRIM(RIGHT('[1]18'!C$5,LEN('[1]18'!C$5)-2))&amp;" "&amp;LEFT('[1]18'!C$5,1),'[1]18'!C$5))</f>
        <v>Rowe G</v>
      </c>
      <c r="D195" s="562" t="str">
        <f>$D$6</f>
        <v>UBC Shield</v>
      </c>
      <c r="E195" s="563">
        <v>41924</v>
      </c>
      <c r="F195" s="560">
        <f>VLOOKUP(G195,'[1]Data'!$U$4:$V$9,2,FALSE)</f>
        <v>6</v>
      </c>
      <c r="G195" s="560">
        <v>1</v>
      </c>
      <c r="H195" s="562" t="str">
        <f>TEXT(G195,"0")&amp;" "&amp;B195</f>
        <v>1 Clearbody</v>
      </c>
    </row>
    <row r="196" spans="2:7" ht="12" outlineLevel="1">
      <c r="B196" s="561"/>
      <c r="C196" s="565" t="s">
        <v>349</v>
      </c>
      <c r="E196" s="563"/>
      <c r="F196" s="560">
        <f>SUBTOTAL(9,F194:F195)</f>
        <v>11</v>
      </c>
      <c r="G196" s="560"/>
    </row>
    <row r="197" spans="1:8" ht="12" outlineLevel="2">
      <c r="A197" s="560">
        <v>19</v>
      </c>
      <c r="B197" s="561" t="str">
        <f>VLOOKUP(A197,'[1]Data'!$O$4:$P$31,2)</f>
        <v>Lacewing</v>
      </c>
      <c r="C197" s="561" t="str">
        <f>IF(MID('[1]19'!C$10,4,1)=" ",'[1]19'!C$10,IF(MID('[1]19'!C$10,2,1)=" ",TRIM(RIGHT('[1]19'!C$10,LEN('[1]19'!C$10)-2))&amp;" "&amp;LEFT('[1]19'!C$10,1),'[1]19'!C$10))</f>
        <v>Haddick O</v>
      </c>
      <c r="D197" s="562" t="str">
        <f>$D$6</f>
        <v>UBC Shield</v>
      </c>
      <c r="E197" s="563">
        <v>41924</v>
      </c>
      <c r="F197" s="560">
        <f>VLOOKUP(G197,'[1]Data'!$U$4:$V$9,2,FALSE)</f>
        <v>1</v>
      </c>
      <c r="G197" s="560">
        <v>6</v>
      </c>
      <c r="H197" s="562" t="str">
        <f>TEXT(G197,"0")&amp;" "&amp;B197</f>
        <v>6 Lacewing</v>
      </c>
    </row>
    <row r="198" spans="2:7" ht="12" outlineLevel="1">
      <c r="B198" s="561"/>
      <c r="C198" s="565" t="s">
        <v>227</v>
      </c>
      <c r="E198" s="563"/>
      <c r="F198" s="560">
        <f>SUBTOTAL(9,F197:F197)</f>
        <v>1</v>
      </c>
      <c r="G198" s="560"/>
    </row>
    <row r="199" spans="1:8" ht="12" outlineLevel="2">
      <c r="A199" s="560">
        <v>19</v>
      </c>
      <c r="B199" s="561" t="str">
        <f>VLOOKUP(A199,'[1]Data'!$O$4:$P$31,2)</f>
        <v>Lacewing</v>
      </c>
      <c r="C199" s="561" t="str">
        <f>IF(MID('[1]19'!C$9,4,1)=" ",'[1]19'!C$9,IF(MID('[1]19'!C$9,2,1)=" ",TRIM(RIGHT('[1]19'!C$9,LEN('[1]19'!C$9)-2))&amp;" "&amp;LEFT('[1]19'!C$9,1),'[1]19'!C$9))</f>
        <v>Herbert B</v>
      </c>
      <c r="D199" s="562" t="str">
        <f>$D$6</f>
        <v>UBC Shield</v>
      </c>
      <c r="E199" s="563">
        <v>41924</v>
      </c>
      <c r="F199" s="560">
        <f>VLOOKUP(G199,'[1]Data'!$U$4:$V$9,2,FALSE)</f>
        <v>2</v>
      </c>
      <c r="G199" s="560">
        <v>5</v>
      </c>
      <c r="H199" s="562" t="str">
        <f>TEXT(G199,"0")&amp;" "&amp;B199</f>
        <v>5 Lacewing</v>
      </c>
    </row>
    <row r="200" spans="2:7" ht="12" outlineLevel="1">
      <c r="B200" s="561"/>
      <c r="C200" s="565" t="s">
        <v>657</v>
      </c>
      <c r="E200" s="563"/>
      <c r="F200" s="560">
        <f>SUBTOTAL(9,F199:F199)</f>
        <v>2</v>
      </c>
      <c r="G200" s="560"/>
    </row>
    <row r="201" spans="1:8" ht="12" outlineLevel="2">
      <c r="A201" s="560">
        <v>19</v>
      </c>
      <c r="B201" s="561" t="str">
        <f>VLOOKUP(A201,'[1]Data'!$O$4:$P$31,2)</f>
        <v>Lacewing</v>
      </c>
      <c r="C201" s="561" t="str">
        <f>IF(MID('[1]19'!C$6,4,1)=" ",'[1]19'!C$6,IF(MID('[1]19'!C$6,2,1)=" ",TRIM(RIGHT('[1]19'!C$6,LEN('[1]19'!C$6)-2))&amp;" "&amp;LEFT('[1]19'!C$6,1),'[1]19'!C$6))</f>
        <v>Rowe G</v>
      </c>
      <c r="D201" s="562" t="str">
        <f>$D$6</f>
        <v>UBC Shield</v>
      </c>
      <c r="E201" s="563">
        <v>41924</v>
      </c>
      <c r="F201" s="560">
        <f>VLOOKUP(G201,'[1]Data'!$U$4:$V$9,2,FALSE)</f>
        <v>5</v>
      </c>
      <c r="G201" s="560">
        <v>2</v>
      </c>
      <c r="H201" s="562" t="str">
        <f>TEXT(G201,"0")&amp;" "&amp;B201</f>
        <v>2 Lacewing</v>
      </c>
    </row>
    <row r="202" spans="2:7" ht="12" outlineLevel="1">
      <c r="B202" s="561"/>
      <c r="C202" s="565" t="s">
        <v>349</v>
      </c>
      <c r="E202" s="563"/>
      <c r="F202" s="560">
        <f>SUBTOTAL(9,F201:F201)</f>
        <v>5</v>
      </c>
      <c r="G202" s="560"/>
    </row>
    <row r="203" spans="1:8" ht="12" outlineLevel="2">
      <c r="A203" s="560">
        <v>19</v>
      </c>
      <c r="B203" s="561" t="str">
        <f>VLOOKUP(A203,'[1]Data'!$O$4:$P$31,2)</f>
        <v>Lacewing</v>
      </c>
      <c r="C203" s="561" t="str">
        <f>IF(MID('[1]19'!C$8,4,1)=" ",'[1]19'!C$8,IF(MID('[1]19'!C$8,2,1)=" ",TRIM(RIGHT('[1]19'!C$8,LEN('[1]19'!C$8)-2))&amp;" "&amp;LEFT('[1]19'!C$8,1),'[1]19'!C$8))</f>
        <v>S &amp; T Grech</v>
      </c>
      <c r="D203" s="562" t="str">
        <f>$D$6</f>
        <v>UBC Shield</v>
      </c>
      <c r="E203" s="563">
        <v>41924</v>
      </c>
      <c r="F203" s="560">
        <f>VLOOKUP(G203,'[1]Data'!$U$4:$V$9,2,FALSE)</f>
        <v>3</v>
      </c>
      <c r="G203" s="560">
        <v>4</v>
      </c>
      <c r="H203" s="562" t="str">
        <f>TEXT(G203,"0")&amp;" "&amp;B203</f>
        <v>4 Lacewing</v>
      </c>
    </row>
    <row r="204" spans="1:8" ht="12" outlineLevel="2">
      <c r="A204" s="560">
        <v>19</v>
      </c>
      <c r="B204" s="561" t="str">
        <f>VLOOKUP(A204,'[1]Data'!$O$4:$P$31,2)</f>
        <v>Lacewing</v>
      </c>
      <c r="C204" s="561" t="str">
        <f>IF(MID('[1]19'!C$5,4,1)=" ",'[1]19'!C$5,IF(MID('[1]19'!C$5,2,1)=" ",TRIM(RIGHT('[1]19'!C$5,LEN('[1]19'!C$5)-2))&amp;" "&amp;LEFT('[1]19'!C$5,1),'[1]19'!C$5))</f>
        <v>S &amp; T Grech</v>
      </c>
      <c r="D204" s="562" t="str">
        <f>$D$6</f>
        <v>UBC Shield</v>
      </c>
      <c r="E204" s="563">
        <v>41924</v>
      </c>
      <c r="F204" s="560">
        <f>VLOOKUP(G204,'[1]Data'!$U$4:$V$9,2,FALSE)</f>
        <v>6</v>
      </c>
      <c r="G204" s="560">
        <v>1</v>
      </c>
      <c r="H204" s="562" t="str">
        <f>TEXT(G204,"0")&amp;" "&amp;B204</f>
        <v>1 Lacewing</v>
      </c>
    </row>
    <row r="205" spans="2:7" ht="12" outlineLevel="1">
      <c r="B205" s="561"/>
      <c r="C205" s="565" t="s">
        <v>2441</v>
      </c>
      <c r="E205" s="563"/>
      <c r="F205" s="560">
        <f>SUBTOTAL(9,F203:F204)</f>
        <v>9</v>
      </c>
      <c r="G205" s="560"/>
    </row>
    <row r="206" spans="1:8" ht="12" outlineLevel="2">
      <c r="A206" s="560">
        <v>19</v>
      </c>
      <c r="B206" s="561" t="str">
        <f>VLOOKUP(A206,'[1]Data'!$O$4:$P$31,2)</f>
        <v>Lacewing</v>
      </c>
      <c r="C206" s="561" t="str">
        <f>IF(MID('[1]19'!C$7,4,1)=" ",'[1]19'!C$7,IF(MID('[1]19'!C$7,2,1)=" ",TRIM(RIGHT('[1]19'!C$7,LEN('[1]19'!C$7)-2))&amp;" "&amp;LEFT('[1]19'!C$7,1),'[1]19'!C$7))</f>
        <v>Wilson &amp; Hoadley</v>
      </c>
      <c r="D206" s="562" t="str">
        <f>$D$6</f>
        <v>UBC Shield</v>
      </c>
      <c r="E206" s="563">
        <v>41924</v>
      </c>
      <c r="F206" s="560">
        <f>VLOOKUP(G206,'[1]Data'!$U$4:$V$9,2,FALSE)</f>
        <v>4</v>
      </c>
      <c r="G206" s="560">
        <v>3</v>
      </c>
      <c r="H206" s="562" t="str">
        <f>TEXT(G206,"0")&amp;" "&amp;B206</f>
        <v>3 Lacewing</v>
      </c>
    </row>
    <row r="207" spans="2:7" ht="12" outlineLevel="1">
      <c r="B207" s="561"/>
      <c r="C207" s="565" t="s">
        <v>418</v>
      </c>
      <c r="E207" s="563"/>
      <c r="F207" s="560">
        <f>SUBTOTAL(9,F206:F206)</f>
        <v>4</v>
      </c>
      <c r="G207" s="560"/>
    </row>
    <row r="208" spans="1:8" ht="12" outlineLevel="2">
      <c r="A208" s="560">
        <v>20</v>
      </c>
      <c r="B208" s="561" t="str">
        <f>VLOOKUP(A208,'[1]Data'!$O$4:$P$31,2)</f>
        <v>Fallow</v>
      </c>
      <c r="C208" s="561" t="str">
        <f>IF(MID('[1]20'!C$8,4,1)=" ",'[1]20'!C$8,IF(MID('[1]20'!C$8,2,1)=" ",TRIM(RIGHT('[1]20'!C$8,LEN('[1]20'!C$8)-2))&amp;" "&amp;LEFT('[1]20'!C$8,1),'[1]20'!C$8))</f>
        <v>Cachia W</v>
      </c>
      <c r="D208" s="562" t="str">
        <f>$D$6</f>
        <v>UBC Shield</v>
      </c>
      <c r="E208" s="563">
        <v>41924</v>
      </c>
      <c r="F208" s="560">
        <f>VLOOKUP(G208,'[1]Data'!$U$4:$V$9,2,FALSE)</f>
        <v>3</v>
      </c>
      <c r="G208" s="560">
        <v>4</v>
      </c>
      <c r="H208" s="562" t="str">
        <f>TEXT(G208,"0")&amp;" "&amp;B208</f>
        <v>4 Fallow</v>
      </c>
    </row>
    <row r="209" spans="2:7" ht="12" outlineLevel="1">
      <c r="B209" s="561"/>
      <c r="C209" s="565" t="s">
        <v>1646</v>
      </c>
      <c r="E209" s="563"/>
      <c r="F209" s="560">
        <f>SUBTOTAL(9,F208:F208)</f>
        <v>3</v>
      </c>
      <c r="G209" s="560"/>
    </row>
    <row r="210" spans="1:8" ht="12" outlineLevel="2">
      <c r="A210" s="560">
        <v>20</v>
      </c>
      <c r="B210" s="561" t="str">
        <f>VLOOKUP(A210,'[1]Data'!$O$4:$P$31,2)</f>
        <v>Fallow</v>
      </c>
      <c r="C210" s="561" t="str">
        <f>IF(MID('[1]20'!C$6,4,1)=" ",'[1]20'!C$6,IF(MID('[1]20'!C$6,2,1)=" ",TRIM(RIGHT('[1]20'!C$6,LEN('[1]20'!C$6)-2))&amp;" "&amp;LEFT('[1]20'!C$6,1),'[1]20'!C$6))</f>
        <v>Friedrichsen R</v>
      </c>
      <c r="D210" s="562" t="str">
        <f>$D$6</f>
        <v>UBC Shield</v>
      </c>
      <c r="E210" s="563">
        <v>41924</v>
      </c>
      <c r="F210" s="560">
        <f>VLOOKUP(G210,'[1]Data'!$U$4:$V$9,2,FALSE)</f>
        <v>5</v>
      </c>
      <c r="G210" s="560">
        <v>2</v>
      </c>
      <c r="H210" s="562" t="str">
        <f>TEXT(G210,"0")&amp;" "&amp;B210</f>
        <v>2 Fallow</v>
      </c>
    </row>
    <row r="211" spans="2:7" ht="12" outlineLevel="1">
      <c r="B211" s="561"/>
      <c r="C211" s="565" t="s">
        <v>2367</v>
      </c>
      <c r="E211" s="563"/>
      <c r="F211" s="560">
        <f>SUBTOTAL(9,F210:F210)</f>
        <v>5</v>
      </c>
      <c r="G211" s="560"/>
    </row>
    <row r="212" spans="1:8" ht="12" outlineLevel="2">
      <c r="A212" s="560">
        <v>20</v>
      </c>
      <c r="B212" s="561" t="str">
        <f>VLOOKUP(A212,'[1]Data'!$O$4:$P$31,2)</f>
        <v>Fallow</v>
      </c>
      <c r="C212" s="561" t="str">
        <f>IF(MID('[1]20'!C$9,4,1)=" ",'[1]20'!C$9,IF(MID('[1]20'!C$9,2,1)=" ",TRIM(RIGHT('[1]20'!C$9,LEN('[1]20'!C$9)-2))&amp;" "&amp;LEFT('[1]20'!C$9,1),'[1]20'!C$9))</f>
        <v>Kruiselbrink J</v>
      </c>
      <c r="D212" s="562" t="str">
        <f>$D$6</f>
        <v>UBC Shield</v>
      </c>
      <c r="E212" s="563">
        <v>41924</v>
      </c>
      <c r="F212" s="560">
        <f>VLOOKUP(G212,'[1]Data'!$U$4:$V$9,2,FALSE)</f>
        <v>2</v>
      </c>
      <c r="G212" s="560">
        <v>5</v>
      </c>
      <c r="H212" s="562" t="str">
        <f>TEXT(G212,"0")&amp;" "&amp;B212</f>
        <v>5 Fallow</v>
      </c>
    </row>
    <row r="213" spans="2:7" ht="12" outlineLevel="1">
      <c r="B213" s="561"/>
      <c r="C213" s="565" t="s">
        <v>2450</v>
      </c>
      <c r="E213" s="563"/>
      <c r="F213" s="560">
        <f>SUBTOTAL(9,F212:F212)</f>
        <v>2</v>
      </c>
      <c r="G213" s="560"/>
    </row>
    <row r="214" spans="1:8" ht="12" outlineLevel="2">
      <c r="A214" s="560">
        <v>20</v>
      </c>
      <c r="B214" s="561" t="str">
        <f>VLOOKUP(A214,'[1]Data'!$O$4:$P$31,2)</f>
        <v>Fallow</v>
      </c>
      <c r="C214" s="561" t="str">
        <f>IF(MID('[1]20'!C$10,4,1)=" ",'[1]20'!C$10,IF(MID('[1]20'!C$10,2,1)=" ",TRIM(RIGHT('[1]20'!C$10,LEN('[1]20'!C$10)-2))&amp;" "&amp;LEFT('[1]20'!C$10,1),'[1]20'!C$10))</f>
        <v>Laurence K</v>
      </c>
      <c r="D214" s="562" t="str">
        <f>$D$6</f>
        <v>UBC Shield</v>
      </c>
      <c r="E214" s="563">
        <v>41924</v>
      </c>
      <c r="F214" s="560">
        <f>VLOOKUP(G214,'[1]Data'!$U$4:$V$9,2,FALSE)</f>
        <v>1</v>
      </c>
      <c r="G214" s="560">
        <v>6</v>
      </c>
      <c r="H214" s="562" t="str">
        <f>TEXT(G214,"0")&amp;" "&amp;B214</f>
        <v>6 Fallow</v>
      </c>
    </row>
    <row r="215" spans="2:7" ht="12" outlineLevel="1">
      <c r="B215" s="561"/>
      <c r="C215" s="565" t="s">
        <v>2451</v>
      </c>
      <c r="E215" s="563"/>
      <c r="F215" s="560">
        <f>SUBTOTAL(9,F214:F214)</f>
        <v>1</v>
      </c>
      <c r="G215" s="560"/>
    </row>
    <row r="216" spans="1:8" ht="12" outlineLevel="2">
      <c r="A216" s="560">
        <v>20</v>
      </c>
      <c r="B216" s="561" t="str">
        <f>VLOOKUP(A216,'[1]Data'!$O$4:$P$31,2)</f>
        <v>Fallow</v>
      </c>
      <c r="C216" s="561" t="str">
        <f>IF(MID('[1]20'!C$7,4,1)=" ",'[1]20'!C$7,IF(MID('[1]20'!C$7,2,1)=" ",TRIM(RIGHT('[1]20'!C$7,LEN('[1]20'!C$7)-2))&amp;" "&amp;LEFT('[1]20'!C$7,1),'[1]20'!C$7))</f>
        <v>Wilson &amp; Hoadley</v>
      </c>
      <c r="D216" s="562" t="str">
        <f>$D$6</f>
        <v>UBC Shield</v>
      </c>
      <c r="E216" s="563">
        <v>41924</v>
      </c>
      <c r="F216" s="560">
        <f>VLOOKUP(G216,'[1]Data'!$U$4:$V$9,2,FALSE)</f>
        <v>4</v>
      </c>
      <c r="G216" s="560">
        <v>3</v>
      </c>
      <c r="H216" s="562" t="str">
        <f>TEXT(G216,"0")&amp;" "&amp;B216</f>
        <v>3 Fallow</v>
      </c>
    </row>
    <row r="217" spans="2:7" ht="12" outlineLevel="1">
      <c r="B217" s="561"/>
      <c r="C217" s="565" t="s">
        <v>418</v>
      </c>
      <c r="E217" s="563"/>
      <c r="F217" s="560">
        <f>SUBTOTAL(9,F216:F216)</f>
        <v>4</v>
      </c>
      <c r="G217" s="560"/>
    </row>
    <row r="218" spans="1:8" ht="12" outlineLevel="2">
      <c r="A218" s="560">
        <v>20</v>
      </c>
      <c r="B218" s="561" t="str">
        <f>VLOOKUP(A218,'[1]Data'!$O$4:$P$31,2)</f>
        <v>Fallow</v>
      </c>
      <c r="C218" s="561" t="str">
        <f>IF(MID('[1]20'!C$5,4,1)=" ",'[1]20'!C$5,IF(MID('[1]20'!C$5,2,1)=" ",TRIM(RIGHT('[1]20'!C$5,LEN('[1]20'!C$5)-2))&amp;" "&amp;LEFT('[1]20'!C$5,1),'[1]20'!C$5))</f>
        <v>Wright J</v>
      </c>
      <c r="D218" s="562" t="str">
        <f>$D$6</f>
        <v>UBC Shield</v>
      </c>
      <c r="E218" s="563">
        <v>41924</v>
      </c>
      <c r="F218" s="560">
        <f>VLOOKUP(G218,'[1]Data'!$U$4:$V$9,2,FALSE)</f>
        <v>6</v>
      </c>
      <c r="G218" s="560">
        <v>1</v>
      </c>
      <c r="H218" s="562" t="str">
        <f>TEXT(G218,"0")&amp;" "&amp;B218</f>
        <v>1 Fallow</v>
      </c>
    </row>
    <row r="219" spans="2:7" ht="12" outlineLevel="1">
      <c r="B219" s="561"/>
      <c r="C219" s="565" t="s">
        <v>205</v>
      </c>
      <c r="E219" s="563"/>
      <c r="F219" s="560">
        <f>SUBTOTAL(9,F218:F218)</f>
        <v>6</v>
      </c>
      <c r="G219" s="560"/>
    </row>
    <row r="220" spans="1:8" ht="12" outlineLevel="2">
      <c r="A220" s="560">
        <v>21</v>
      </c>
      <c r="B220" s="561" t="str">
        <f>VLOOKUP(A220,'[1]Data'!$O$4:$P$31,2)</f>
        <v>Spangle Normal</v>
      </c>
      <c r="C220" s="561" t="str">
        <f>IF(MID('[1]21'!C$9,4,1)=" ",'[1]21'!C$9,IF(MID('[1]21'!C$9,2,1)=" ",TRIM(RIGHT('[1]21'!C$9,LEN('[1]21'!C$9)-2))&amp;" "&amp;LEFT('[1]21'!C$9,1),'[1]21'!C$9))</f>
        <v>Belcher &amp; Mckellar</v>
      </c>
      <c r="D220" s="562" t="str">
        <f>$D$6</f>
        <v>UBC Shield</v>
      </c>
      <c r="E220" s="563">
        <v>41924</v>
      </c>
      <c r="F220" s="560">
        <f>VLOOKUP(G220,'[1]Data'!$U$4:$V$9,2,FALSE)</f>
        <v>2</v>
      </c>
      <c r="G220" s="560">
        <v>5</v>
      </c>
      <c r="H220" s="562" t="str">
        <f>TEXT(G220,"0")&amp;" "&amp;B220</f>
        <v>5 Spangle Normal</v>
      </c>
    </row>
    <row r="221" spans="2:7" ht="12" outlineLevel="1">
      <c r="B221" s="561"/>
      <c r="C221" s="565" t="s">
        <v>1013</v>
      </c>
      <c r="E221" s="563"/>
      <c r="F221" s="560">
        <f>SUBTOTAL(9,F220:F220)</f>
        <v>2</v>
      </c>
      <c r="G221" s="560"/>
    </row>
    <row r="222" spans="1:8" ht="12" outlineLevel="2">
      <c r="A222" s="560">
        <v>21</v>
      </c>
      <c r="B222" s="561" t="str">
        <f>VLOOKUP(A222,'[1]Data'!$O$4:$P$31,2)</f>
        <v>Spangle Normal</v>
      </c>
      <c r="C222" s="561" t="str">
        <f>IF(MID('[1]21'!C$7,4,1)=" ",'[1]21'!C$7,IF(MID('[1]21'!C$7,2,1)=" ",TRIM(RIGHT('[1]21'!C$7,LEN('[1]21'!C$7)-2))&amp;" "&amp;LEFT('[1]21'!C$7,1),'[1]21'!C$7))</f>
        <v>Hickling K</v>
      </c>
      <c r="D222" s="562" t="str">
        <f>$D$6</f>
        <v>UBC Shield</v>
      </c>
      <c r="E222" s="563">
        <v>41924</v>
      </c>
      <c r="F222" s="560">
        <f>VLOOKUP(G222,'[1]Data'!$U$4:$V$9,2,FALSE)</f>
        <v>4</v>
      </c>
      <c r="G222" s="560">
        <v>3</v>
      </c>
      <c r="H222" s="562" t="str">
        <f>TEXT(G222,"0")&amp;" "&amp;B222</f>
        <v>3 Spangle Normal</v>
      </c>
    </row>
    <row r="223" spans="2:7" ht="12" outlineLevel="1">
      <c r="B223" s="561"/>
      <c r="C223" s="565" t="s">
        <v>2374</v>
      </c>
      <c r="E223" s="563"/>
      <c r="F223" s="560">
        <f>SUBTOTAL(9,F222:F222)</f>
        <v>4</v>
      </c>
      <c r="G223" s="560"/>
    </row>
    <row r="224" spans="1:8" ht="12" outlineLevel="2">
      <c r="A224" s="560">
        <v>21</v>
      </c>
      <c r="B224" s="561" t="str">
        <f>VLOOKUP(A224,'[1]Data'!$O$4:$P$31,2)</f>
        <v>Spangle Normal</v>
      </c>
      <c r="C224" s="561" t="str">
        <f>IF(MID('[1]21'!C$8,4,1)=" ",'[1]21'!C$8,IF(MID('[1]21'!C$8,2,1)=" ",TRIM(RIGHT('[1]21'!C$8,LEN('[1]21'!C$8)-2))&amp;" "&amp;LEFT('[1]21'!C$8,1),'[1]21'!C$8))</f>
        <v>Hunt B</v>
      </c>
      <c r="D224" s="562" t="str">
        <f>$D$6</f>
        <v>UBC Shield</v>
      </c>
      <c r="E224" s="563">
        <v>41924</v>
      </c>
      <c r="F224" s="560">
        <f>VLOOKUP(G224,'[1]Data'!$U$4:$V$9,2,FALSE)</f>
        <v>3</v>
      </c>
      <c r="G224" s="560">
        <v>4</v>
      </c>
      <c r="H224" s="562" t="str">
        <f>TEXT(G224,"0")&amp;" "&amp;B224</f>
        <v>4 Spangle Normal</v>
      </c>
    </row>
    <row r="225" spans="2:7" ht="12" outlineLevel="1">
      <c r="B225" s="561"/>
      <c r="C225" s="565" t="s">
        <v>75</v>
      </c>
      <c r="E225" s="563"/>
      <c r="F225" s="560">
        <f>SUBTOTAL(9,F224:F224)</f>
        <v>3</v>
      </c>
      <c r="G225" s="560"/>
    </row>
    <row r="226" spans="1:8" ht="12" outlineLevel="2">
      <c r="A226" s="560">
        <v>21</v>
      </c>
      <c r="B226" s="561" t="str">
        <f>VLOOKUP(A226,'[1]Data'!$O$4:$P$31,2)</f>
        <v>Spangle Normal</v>
      </c>
      <c r="C226" s="561" t="str">
        <f>IF(MID('[1]21'!C$6,4,1)=" ",'[1]21'!C$6,IF(MID('[1]21'!C$6,2,1)=" ",TRIM(RIGHT('[1]21'!C$6,LEN('[1]21'!C$6)-2))&amp;" "&amp;LEFT('[1]21'!C$6,1),'[1]21'!C$6))</f>
        <v>Leong J</v>
      </c>
      <c r="D226" s="562" t="str">
        <f>$D$6</f>
        <v>UBC Shield</v>
      </c>
      <c r="E226" s="563">
        <v>41924</v>
      </c>
      <c r="F226" s="560">
        <f>VLOOKUP(G226,'[1]Data'!$U$4:$V$9,2,FALSE)</f>
        <v>5</v>
      </c>
      <c r="G226" s="560">
        <v>2</v>
      </c>
      <c r="H226" s="562" t="str">
        <f>TEXT(G226,"0")&amp;" "&amp;B226</f>
        <v>2 Spangle Normal</v>
      </c>
    </row>
    <row r="227" spans="1:8" ht="12" outlineLevel="2">
      <c r="A227" s="560">
        <v>21</v>
      </c>
      <c r="B227" s="561" t="str">
        <f>VLOOKUP(A227,'[1]Data'!$O$4:$P$31,2)</f>
        <v>Spangle Normal</v>
      </c>
      <c r="C227" s="561" t="str">
        <f>IF(MID('[1]21'!C$5,4,1)=" ",'[1]21'!C$5,IF(MID('[1]21'!C$5,2,1)=" ",TRIM(RIGHT('[1]21'!C$5,LEN('[1]21'!C$5)-2))&amp;" "&amp;LEFT('[1]21'!C$5,1),'[1]21'!C$5))</f>
        <v>Leong J</v>
      </c>
      <c r="D227" s="562" t="str">
        <f>$D$6</f>
        <v>UBC Shield</v>
      </c>
      <c r="E227" s="563">
        <v>41924</v>
      </c>
      <c r="F227" s="560">
        <f>VLOOKUP(G227,'[1]Data'!$U$4:$V$9,2,FALSE)</f>
        <v>6</v>
      </c>
      <c r="G227" s="560">
        <v>1</v>
      </c>
      <c r="H227" s="562" t="str">
        <f>TEXT(G227,"0")&amp;" "&amp;B227</f>
        <v>1 Spangle Normal</v>
      </c>
    </row>
    <row r="228" spans="2:7" ht="12" outlineLevel="1">
      <c r="B228" s="561"/>
      <c r="C228" s="565" t="s">
        <v>264</v>
      </c>
      <c r="E228" s="563"/>
      <c r="F228" s="560">
        <f>SUBTOTAL(9,F226:F227)</f>
        <v>11</v>
      </c>
      <c r="G228" s="560"/>
    </row>
    <row r="229" spans="1:8" ht="12" outlineLevel="2">
      <c r="A229" s="560">
        <v>21</v>
      </c>
      <c r="B229" s="561" t="str">
        <f>VLOOKUP(A229,'[1]Data'!$O$4:$P$31,2)</f>
        <v>Spangle Normal</v>
      </c>
      <c r="C229" s="561" t="str">
        <f>IF(MID('[1]21'!C$10,4,1)=" ",'[1]21'!C$10,IF(MID('[1]21'!C$10,2,1)=" ",TRIM(RIGHT('[1]21'!C$10,LEN('[1]21'!C$10)-2))&amp;" "&amp;LEFT('[1]21'!C$10,1),'[1]21'!C$10))</f>
        <v>M &amp; R Randall</v>
      </c>
      <c r="D229" s="562" t="str">
        <f>$D$6</f>
        <v>UBC Shield</v>
      </c>
      <c r="E229" s="563">
        <v>41924</v>
      </c>
      <c r="F229" s="560">
        <f>VLOOKUP(G229,'[1]Data'!$U$4:$V$9,2,FALSE)</f>
        <v>1</v>
      </c>
      <c r="G229" s="560">
        <v>6</v>
      </c>
      <c r="H229" s="562" t="str">
        <f>TEXT(G229,"0")&amp;" "&amp;B229</f>
        <v>6 Spangle Normal</v>
      </c>
    </row>
    <row r="230" spans="2:7" ht="12" outlineLevel="1">
      <c r="B230" s="561"/>
      <c r="C230" s="565" t="s">
        <v>2443</v>
      </c>
      <c r="E230" s="563"/>
      <c r="F230" s="560">
        <f>SUBTOTAL(9,F229:F229)</f>
        <v>1</v>
      </c>
      <c r="G230" s="560"/>
    </row>
    <row r="231" spans="1:8" ht="12" outlineLevel="2">
      <c r="A231" s="560">
        <v>22</v>
      </c>
      <c r="B231" s="561" t="str">
        <f>VLOOKUP(A231,'[1]Data'!$O$4:$P$31,2)</f>
        <v>Spangle AOSV</v>
      </c>
      <c r="C231" s="561" t="str">
        <f>IF(MID('[1]22'!C$8,4,1)=" ",'[1]22'!C$8,IF(MID('[1]22'!C$8,2,1)=" ",TRIM(RIGHT('[1]22'!C$8,LEN('[1]22'!C$8)-2))&amp;" "&amp;LEFT('[1]22'!C$8,1),'[1]22'!C$8))</f>
        <v>Caulfield Family</v>
      </c>
      <c r="D231" s="562" t="str">
        <f>$D$6</f>
        <v>UBC Shield</v>
      </c>
      <c r="E231" s="563">
        <v>41924</v>
      </c>
      <c r="F231" s="560">
        <f>VLOOKUP(G231,'[1]Data'!$U$4:$V$9,2,FALSE)</f>
        <v>3</v>
      </c>
      <c r="G231" s="560">
        <v>4</v>
      </c>
      <c r="H231" s="562" t="str">
        <f>TEXT(G231,"0")&amp;" "&amp;B231</f>
        <v>4 Spangle AOSV</v>
      </c>
    </row>
    <row r="232" spans="2:7" ht="12" outlineLevel="1">
      <c r="B232" s="561"/>
      <c r="C232" s="565" t="s">
        <v>248</v>
      </c>
      <c r="E232" s="563"/>
      <c r="F232" s="560">
        <f>SUBTOTAL(9,F231:F231)</f>
        <v>3</v>
      </c>
      <c r="G232" s="560"/>
    </row>
    <row r="233" spans="1:8" ht="12" outlineLevel="2">
      <c r="A233" s="560">
        <v>22</v>
      </c>
      <c r="B233" s="561" t="str">
        <f>VLOOKUP(A233,'[1]Data'!$O$4:$P$31,2)</f>
        <v>Spangle AOSV</v>
      </c>
      <c r="C233" s="561" t="str">
        <f>IF(MID('[1]22'!C$9,4,1)=" ",'[1]22'!C$9,IF(MID('[1]22'!C$9,2,1)=" ",TRIM(RIGHT('[1]22'!C$9,LEN('[1]22'!C$9)-2))&amp;" "&amp;LEFT('[1]22'!C$9,1),'[1]22'!C$9))</f>
        <v>Gosbell G</v>
      </c>
      <c r="D233" s="562" t="str">
        <f>$D$6</f>
        <v>UBC Shield</v>
      </c>
      <c r="E233" s="563">
        <v>41924</v>
      </c>
      <c r="F233" s="560">
        <f>VLOOKUP(G233,'[1]Data'!$U$4:$V$9,2,FALSE)</f>
        <v>2</v>
      </c>
      <c r="G233" s="560">
        <v>5</v>
      </c>
      <c r="H233" s="562" t="str">
        <f>TEXT(G233,"0")&amp;" "&amp;B233</f>
        <v>5 Spangle AOSV</v>
      </c>
    </row>
    <row r="234" spans="2:7" ht="12" outlineLevel="1">
      <c r="B234" s="561"/>
      <c r="C234" s="565" t="s">
        <v>1498</v>
      </c>
      <c r="E234" s="563"/>
      <c r="F234" s="560">
        <f>SUBTOTAL(9,F233:F233)</f>
        <v>2</v>
      </c>
      <c r="G234" s="560"/>
    </row>
    <row r="235" spans="1:8" ht="12" outlineLevel="2">
      <c r="A235" s="560">
        <v>22</v>
      </c>
      <c r="B235" s="561" t="str">
        <f>VLOOKUP(A235,'[1]Data'!$O$4:$P$31,2)</f>
        <v>Spangle AOSV</v>
      </c>
      <c r="C235" s="561" t="str">
        <f>IF(MID('[1]22'!C$6,4,1)=" ",'[1]22'!C$6,IF(MID('[1]22'!C$6,2,1)=" ",TRIM(RIGHT('[1]22'!C$6,LEN('[1]22'!C$6)-2))&amp;" "&amp;LEFT('[1]22'!C$6,1),'[1]22'!C$6))</f>
        <v>Herbert B</v>
      </c>
      <c r="D235" s="562" t="str">
        <f>$D$6</f>
        <v>UBC Shield</v>
      </c>
      <c r="E235" s="563">
        <v>41924</v>
      </c>
      <c r="F235" s="560">
        <f>VLOOKUP(G235,'[1]Data'!$U$4:$V$9,2,FALSE)</f>
        <v>5</v>
      </c>
      <c r="G235" s="560">
        <v>2</v>
      </c>
      <c r="H235" s="562" t="str">
        <f>TEXT(G235,"0")&amp;" "&amp;B235</f>
        <v>2 Spangle AOSV</v>
      </c>
    </row>
    <row r="236" spans="2:7" ht="12" outlineLevel="1">
      <c r="B236" s="561"/>
      <c r="C236" s="565" t="s">
        <v>657</v>
      </c>
      <c r="E236" s="563"/>
      <c r="F236" s="560">
        <f>SUBTOTAL(9,F235:F235)</f>
        <v>5</v>
      </c>
      <c r="G236" s="560"/>
    </row>
    <row r="237" spans="1:8" ht="12" outlineLevel="2">
      <c r="A237" s="560">
        <v>22</v>
      </c>
      <c r="B237" s="561" t="str">
        <f>VLOOKUP(A237,'[1]Data'!$O$4:$P$31,2)</f>
        <v>Spangle AOSV</v>
      </c>
      <c r="C237" s="561" t="str">
        <f>IF(MID('[1]22'!C$5,4,1)=" ",'[1]22'!C$5,IF(MID('[1]22'!C$5,2,1)=" ",TRIM(RIGHT('[1]22'!C$5,LEN('[1]22'!C$5)-2))&amp;" "&amp;LEFT('[1]22'!C$5,1),'[1]22'!C$5))</f>
        <v>Rowe A</v>
      </c>
      <c r="D237" s="562" t="str">
        <f>$D$6</f>
        <v>UBC Shield</v>
      </c>
      <c r="E237" s="563">
        <v>41924</v>
      </c>
      <c r="F237" s="560">
        <f>VLOOKUP(G237,'[1]Data'!$U$4:$V$9,2,FALSE)</f>
        <v>6</v>
      </c>
      <c r="G237" s="560">
        <v>1</v>
      </c>
      <c r="H237" s="562" t="str">
        <f>TEXT(G237,"0")&amp;" "&amp;B237</f>
        <v>1 Spangle AOSV</v>
      </c>
    </row>
    <row r="238" spans="2:7" ht="12" outlineLevel="1">
      <c r="B238" s="561"/>
      <c r="C238" s="565" t="s">
        <v>347</v>
      </c>
      <c r="E238" s="563"/>
      <c r="F238" s="560">
        <f>SUBTOTAL(9,F237:F237)</f>
        <v>6</v>
      </c>
      <c r="G238" s="560"/>
    </row>
    <row r="239" spans="1:8" ht="12" outlineLevel="2">
      <c r="A239" s="560">
        <v>22</v>
      </c>
      <c r="B239" s="561" t="str">
        <f>VLOOKUP(A239,'[1]Data'!$O$4:$P$31,2)</f>
        <v>Spangle AOSV</v>
      </c>
      <c r="C239" s="561" t="str">
        <f>IF(MID('[1]22'!C$7,4,1)=" ",'[1]22'!C$7,IF(MID('[1]22'!C$7,2,1)=" ",TRIM(RIGHT('[1]22'!C$7,LEN('[1]22'!C$7)-2))&amp;" "&amp;LEFT('[1]22'!C$7,1),'[1]22'!C$7))</f>
        <v>Sheppard &amp; Flanagan</v>
      </c>
      <c r="D239" s="562" t="str">
        <f>$D$6</f>
        <v>UBC Shield</v>
      </c>
      <c r="E239" s="563">
        <v>41924</v>
      </c>
      <c r="F239" s="560">
        <f>VLOOKUP(G239,'[1]Data'!$U$4:$V$9,2,FALSE)</f>
        <v>4</v>
      </c>
      <c r="G239" s="560">
        <v>3</v>
      </c>
      <c r="H239" s="562" t="str">
        <f>TEXT(G239,"0")&amp;" "&amp;B239</f>
        <v>3 Spangle AOSV</v>
      </c>
    </row>
    <row r="240" spans="2:7" ht="12" outlineLevel="1">
      <c r="B240" s="561"/>
      <c r="C240" s="565" t="s">
        <v>412</v>
      </c>
      <c r="E240" s="563"/>
      <c r="F240" s="560">
        <f>SUBTOTAL(9,F239:F239)</f>
        <v>4</v>
      </c>
      <c r="G240" s="560"/>
    </row>
    <row r="241" spans="1:8" ht="12" outlineLevel="2">
      <c r="A241" s="560">
        <v>22</v>
      </c>
      <c r="B241" s="561" t="str">
        <f>VLOOKUP(A241,'[1]Data'!$O$4:$P$31,2)</f>
        <v>Spangle AOSV</v>
      </c>
      <c r="C241" s="561" t="str">
        <f>IF(MID('[1]22'!C$10,4,1)=" ",'[1]22'!C$10,IF(MID('[1]22'!C$10,2,1)=" ",TRIM(RIGHT('[1]22'!C$10,LEN('[1]22'!C$10)-2))&amp;" "&amp;LEFT('[1]22'!C$10,1),'[1]22'!C$10))</f>
        <v>Smith J</v>
      </c>
      <c r="D241" s="562" t="str">
        <f>$D$6</f>
        <v>UBC Shield</v>
      </c>
      <c r="E241" s="563">
        <v>41924</v>
      </c>
      <c r="F241" s="560">
        <f>VLOOKUP(G241,'[1]Data'!$U$4:$V$9,2,FALSE)</f>
        <v>1</v>
      </c>
      <c r="G241" s="560">
        <v>6</v>
      </c>
      <c r="H241" s="562" t="str">
        <f>TEXT(G241,"0")&amp;" "&amp;B241</f>
        <v>6 Spangle AOSV</v>
      </c>
    </row>
    <row r="242" spans="2:7" ht="12" outlineLevel="1">
      <c r="B242" s="561"/>
      <c r="C242" s="565" t="s">
        <v>1928</v>
      </c>
      <c r="E242" s="563"/>
      <c r="F242" s="560">
        <f>SUBTOTAL(9,F241:F241)</f>
        <v>1</v>
      </c>
      <c r="G242" s="560"/>
    </row>
    <row r="243" spans="1:8" ht="12" outlineLevel="2">
      <c r="A243" s="560">
        <v>23</v>
      </c>
      <c r="B243" s="561" t="str">
        <f>VLOOKUP(A243,'[1]Data'!$O$4:$P$31,2)</f>
        <v>Dominant Pied</v>
      </c>
      <c r="C243" s="561" t="str">
        <f>IF(MID('[1]23'!C$7,4,1)=" ",'[1]23'!C$7,IF(MID('[1]23'!C$7,2,1)=" ",TRIM(RIGHT('[1]23'!C$7,LEN('[1]23'!C$7)-2))&amp;" "&amp;LEFT('[1]23'!C$7,1),'[1]23'!C$7))</f>
        <v>Leong J</v>
      </c>
      <c r="D243" s="562" t="str">
        <f>$D$6</f>
        <v>UBC Shield</v>
      </c>
      <c r="E243" s="563">
        <v>41924</v>
      </c>
      <c r="F243" s="560">
        <f>VLOOKUP(G243,'[1]Data'!$U$4:$V$9,2,FALSE)</f>
        <v>4</v>
      </c>
      <c r="G243" s="560">
        <v>3</v>
      </c>
      <c r="H243" s="562" t="str">
        <f>TEXT(G243,"0")&amp;" "&amp;B243</f>
        <v>3 Dominant Pied</v>
      </c>
    </row>
    <row r="244" spans="1:8" ht="12" outlineLevel="2">
      <c r="A244" s="560">
        <v>23</v>
      </c>
      <c r="B244" s="561" t="str">
        <f>VLOOKUP(A244,'[1]Data'!$O$4:$P$31,2)</f>
        <v>Dominant Pied</v>
      </c>
      <c r="C244" s="561" t="str">
        <f>IF(MID('[1]23'!C$6,4,1)=" ",'[1]23'!C$6,IF(MID('[1]23'!C$6,2,1)=" ",TRIM(RIGHT('[1]23'!C$6,LEN('[1]23'!C$6)-2))&amp;" "&amp;LEFT('[1]23'!C$6,1),'[1]23'!C$6))</f>
        <v>Leong J</v>
      </c>
      <c r="D244" s="562" t="str">
        <f>$D$6</f>
        <v>UBC Shield</v>
      </c>
      <c r="E244" s="563">
        <v>41924</v>
      </c>
      <c r="F244" s="560">
        <f>VLOOKUP(G244,'[1]Data'!$U$4:$V$9,2,FALSE)</f>
        <v>5</v>
      </c>
      <c r="G244" s="560">
        <v>2</v>
      </c>
      <c r="H244" s="562" t="str">
        <f>TEXT(G244,"0")&amp;" "&amp;B244</f>
        <v>2 Dominant Pied</v>
      </c>
    </row>
    <row r="245" spans="1:8" ht="12" outlineLevel="2">
      <c r="A245" s="560">
        <v>23</v>
      </c>
      <c r="B245" s="561" t="str">
        <f>VLOOKUP(A245,'[1]Data'!$O$4:$P$31,2)</f>
        <v>Dominant Pied</v>
      </c>
      <c r="C245" s="561" t="str">
        <f>IF(MID('[1]23'!C$5,4,1)=" ",'[1]23'!C$5,IF(MID('[1]23'!C$5,2,1)=" ",TRIM(RIGHT('[1]23'!C$5,LEN('[1]23'!C$5)-2))&amp;" "&amp;LEFT('[1]23'!C$5,1),'[1]23'!C$5))</f>
        <v>Leong J</v>
      </c>
      <c r="D245" s="562" t="str">
        <f>$D$6</f>
        <v>UBC Shield</v>
      </c>
      <c r="E245" s="563">
        <v>41924</v>
      </c>
      <c r="F245" s="560">
        <f>VLOOKUP(G245,'[1]Data'!$U$4:$V$9,2,FALSE)</f>
        <v>6</v>
      </c>
      <c r="G245" s="560">
        <v>1</v>
      </c>
      <c r="H245" s="562" t="str">
        <f>TEXT(G245,"0")&amp;" "&amp;B245</f>
        <v>1 Dominant Pied</v>
      </c>
    </row>
    <row r="246" spans="2:7" ht="12" outlineLevel="1">
      <c r="B246" s="561"/>
      <c r="C246" s="565" t="s">
        <v>264</v>
      </c>
      <c r="E246" s="563"/>
      <c r="F246" s="560">
        <f>SUBTOTAL(9,F243:F245)</f>
        <v>15</v>
      </c>
      <c r="G246" s="560"/>
    </row>
    <row r="247" spans="1:8" ht="12" outlineLevel="2">
      <c r="A247" s="560">
        <v>23</v>
      </c>
      <c r="B247" s="561" t="str">
        <f>VLOOKUP(A247,'[1]Data'!$O$4:$P$31,2)</f>
        <v>Dominant Pied</v>
      </c>
      <c r="C247" s="561" t="str">
        <f>IF(MID('[1]23'!C$10,4,1)=" ",'[1]23'!C$10,IF(MID('[1]23'!C$10,2,1)=" ",TRIM(RIGHT('[1]23'!C$10,LEN('[1]23'!C$10)-2))&amp;" "&amp;LEFT('[1]23'!C$10,1),'[1]23'!C$10))</f>
        <v>Meney &amp; Muller</v>
      </c>
      <c r="D247" s="562" t="str">
        <f>$D$6</f>
        <v>UBC Shield</v>
      </c>
      <c r="E247" s="563">
        <v>41924</v>
      </c>
      <c r="F247" s="560">
        <f>VLOOKUP(G247,'[1]Data'!$U$4:$V$9,2,FALSE)</f>
        <v>1</v>
      </c>
      <c r="G247" s="560">
        <v>6</v>
      </c>
      <c r="H247" s="562" t="str">
        <f>TEXT(G247,"0")&amp;" "&amp;B247</f>
        <v>6 Dominant Pied</v>
      </c>
    </row>
    <row r="248" spans="1:8" ht="12" outlineLevel="2">
      <c r="A248" s="560">
        <v>23</v>
      </c>
      <c r="B248" s="561" t="str">
        <f>VLOOKUP(A248,'[1]Data'!$O$4:$P$31,2)</f>
        <v>Dominant Pied</v>
      </c>
      <c r="C248" s="561" t="str">
        <f>IF(MID('[1]23'!C$9,4,1)=" ",'[1]23'!C$9,IF(MID('[1]23'!C$9,2,1)=" ",TRIM(RIGHT('[1]23'!C$9,LEN('[1]23'!C$9)-2))&amp;" "&amp;LEFT('[1]23'!C$9,1),'[1]23'!C$9))</f>
        <v>Meney &amp; Muller</v>
      </c>
      <c r="D248" s="562" t="str">
        <f>$D$6</f>
        <v>UBC Shield</v>
      </c>
      <c r="E248" s="563">
        <v>41924</v>
      </c>
      <c r="F248" s="560">
        <f>VLOOKUP(G248,'[1]Data'!$U$4:$V$9,2,FALSE)</f>
        <v>2</v>
      </c>
      <c r="G248" s="560">
        <v>5</v>
      </c>
      <c r="H248" s="562" t="str">
        <f>TEXT(G248,"0")&amp;" "&amp;B248</f>
        <v>5 Dominant Pied</v>
      </c>
    </row>
    <row r="249" spans="2:7" ht="12" outlineLevel="1">
      <c r="B249" s="561"/>
      <c r="C249" s="565" t="s">
        <v>532</v>
      </c>
      <c r="E249" s="563"/>
      <c r="F249" s="560">
        <f>SUBTOTAL(9,F247:F248)</f>
        <v>3</v>
      </c>
      <c r="G249" s="560"/>
    </row>
    <row r="250" spans="1:8" ht="12" outlineLevel="2">
      <c r="A250" s="560">
        <v>23</v>
      </c>
      <c r="B250" s="561" t="str">
        <f>VLOOKUP(A250,'[1]Data'!$O$4:$P$31,2)</f>
        <v>Dominant Pied</v>
      </c>
      <c r="C250" s="561" t="str">
        <f>IF(MID('[1]23'!C$8,4,1)=" ",'[1]23'!C$8,IF(MID('[1]23'!C$8,2,1)=" ",TRIM(RIGHT('[1]23'!C$8,LEN('[1]23'!C$8)-2))&amp;" "&amp;LEFT('[1]23'!C$8,1),'[1]23'!C$8))</f>
        <v>Sheppard &amp; Flanagan</v>
      </c>
      <c r="D250" s="562" t="str">
        <f>$D$6</f>
        <v>UBC Shield</v>
      </c>
      <c r="E250" s="563">
        <v>41924</v>
      </c>
      <c r="F250" s="560">
        <f>VLOOKUP(G250,'[1]Data'!$U$4:$V$9,2,FALSE)</f>
        <v>3</v>
      </c>
      <c r="G250" s="560">
        <v>4</v>
      </c>
      <c r="H250" s="562" t="str">
        <f>TEXT(G250,"0")&amp;" "&amp;B250</f>
        <v>4 Dominant Pied</v>
      </c>
    </row>
    <row r="251" spans="2:7" ht="12" outlineLevel="1">
      <c r="B251" s="561"/>
      <c r="C251" s="565" t="s">
        <v>412</v>
      </c>
      <c r="E251" s="563"/>
      <c r="F251" s="560">
        <f>SUBTOTAL(9,F250:F250)</f>
        <v>3</v>
      </c>
      <c r="G251" s="560"/>
    </row>
    <row r="252" spans="1:8" ht="12" outlineLevel="2">
      <c r="A252" s="560">
        <v>24</v>
      </c>
      <c r="B252" s="561" t="str">
        <f>VLOOKUP(A252,'[1]Data'!$O$4:$P$31,2)</f>
        <v>Recessive Pied</v>
      </c>
      <c r="C252" s="561" t="str">
        <f>IF(MID('[1]24'!C$10,4,1)=" ",'[1]24'!C$10,IF(MID('[1]24'!C$10,2,1)=" ",TRIM(RIGHT('[1]24'!C$10,LEN('[1]24'!C$10)-2))&amp;" "&amp;LEFT('[1]24'!C$10,1),'[1]24'!C$10))</f>
        <v>Hall M</v>
      </c>
      <c r="D252" s="562" t="str">
        <f>$D$6</f>
        <v>UBC Shield</v>
      </c>
      <c r="E252" s="563">
        <v>41924</v>
      </c>
      <c r="F252" s="560">
        <f>VLOOKUP(G252,'[1]Data'!$U$4:$V$9,2,FALSE)</f>
        <v>1</v>
      </c>
      <c r="G252" s="560">
        <v>6</v>
      </c>
      <c r="H252" s="562" t="str">
        <f>TEXT(G252,"0")&amp;" "&amp;B252</f>
        <v>6 Recessive Pied</v>
      </c>
    </row>
    <row r="253" spans="1:8" ht="12" outlineLevel="2">
      <c r="A253" s="560">
        <v>24</v>
      </c>
      <c r="B253" s="561" t="str">
        <f>VLOOKUP(A253,'[1]Data'!$O$4:$P$31,2)</f>
        <v>Recessive Pied</v>
      </c>
      <c r="C253" s="561" t="str">
        <f>IF(MID('[1]24'!C$9,4,1)=" ",'[1]24'!C$9,IF(MID('[1]24'!C$9,2,1)=" ",TRIM(RIGHT('[1]24'!C$9,LEN('[1]24'!C$9)-2))&amp;" "&amp;LEFT('[1]24'!C$9,1),'[1]24'!C$9))</f>
        <v>Hall M</v>
      </c>
      <c r="D253" s="562" t="str">
        <f>$D$6</f>
        <v>UBC Shield</v>
      </c>
      <c r="E253" s="563">
        <v>41924</v>
      </c>
      <c r="F253" s="560">
        <f>VLOOKUP(G253,'[1]Data'!$U$4:$V$9,2,FALSE)</f>
        <v>2</v>
      </c>
      <c r="G253" s="560">
        <v>5</v>
      </c>
      <c r="H253" s="562" t="str">
        <f>TEXT(G253,"0")&amp;" "&amp;B253</f>
        <v>5 Recessive Pied</v>
      </c>
    </row>
    <row r="254" spans="2:7" ht="12" outlineLevel="1">
      <c r="B254" s="561"/>
      <c r="C254" s="565" t="s">
        <v>139</v>
      </c>
      <c r="E254" s="563"/>
      <c r="F254" s="560">
        <f>SUBTOTAL(9,F252:F253)</f>
        <v>3</v>
      </c>
      <c r="G254" s="560"/>
    </row>
    <row r="255" spans="1:8" ht="12" outlineLevel="2">
      <c r="A255" s="560">
        <v>24</v>
      </c>
      <c r="B255" s="561" t="str">
        <f>VLOOKUP(A255,'[1]Data'!$O$4:$P$31,2)</f>
        <v>Recessive Pied</v>
      </c>
      <c r="C255" s="561" t="str">
        <f>IF(MID('[1]24'!C$5,4,1)=" ",'[1]24'!C$5,IF(MID('[1]24'!C$5,2,1)=" ",TRIM(RIGHT('[1]24'!C$5,LEN('[1]24'!C$5)-2))&amp;" "&amp;LEFT('[1]24'!C$5,1),'[1]24'!C$5))</f>
        <v>M &amp; R Randall</v>
      </c>
      <c r="D255" s="562" t="str">
        <f>$D$6</f>
        <v>UBC Shield</v>
      </c>
      <c r="E255" s="563">
        <v>41924</v>
      </c>
      <c r="F255" s="560">
        <f>VLOOKUP(G255,'[1]Data'!$U$4:$V$9,2,FALSE)</f>
        <v>6</v>
      </c>
      <c r="G255" s="560">
        <v>1</v>
      </c>
      <c r="H255" s="562" t="str">
        <f>TEXT(G255,"0")&amp;" "&amp;B255</f>
        <v>1 Recessive Pied</v>
      </c>
    </row>
    <row r="256" spans="2:7" ht="12" outlineLevel="1">
      <c r="B256" s="561"/>
      <c r="C256" s="565" t="s">
        <v>2443</v>
      </c>
      <c r="E256" s="563"/>
      <c r="F256" s="560">
        <f>SUBTOTAL(9,F255:F255)</f>
        <v>6</v>
      </c>
      <c r="G256" s="560"/>
    </row>
    <row r="257" spans="1:8" ht="12" outlineLevel="2">
      <c r="A257" s="560">
        <v>24</v>
      </c>
      <c r="B257" s="561" t="str">
        <f>VLOOKUP(A257,'[1]Data'!$O$4:$P$31,2)</f>
        <v>Recessive Pied</v>
      </c>
      <c r="C257" s="561" t="str">
        <f>IF(MID('[1]24'!C$8,4,1)=" ",'[1]24'!C$8,IF(MID('[1]24'!C$8,2,1)=" ",TRIM(RIGHT('[1]24'!C$8,LEN('[1]24'!C$8)-2))&amp;" "&amp;LEFT('[1]24'!C$8,1),'[1]24'!C$8))</f>
        <v>S &amp; T Grech</v>
      </c>
      <c r="D257" s="562" t="str">
        <f>$D$6</f>
        <v>UBC Shield</v>
      </c>
      <c r="E257" s="563">
        <v>41924</v>
      </c>
      <c r="F257" s="560">
        <f>VLOOKUP(G257,'[1]Data'!$U$4:$V$9,2,FALSE)</f>
        <v>3</v>
      </c>
      <c r="G257" s="560">
        <v>4</v>
      </c>
      <c r="H257" s="562" t="str">
        <f>TEXT(G257,"0")&amp;" "&amp;B257</f>
        <v>4 Recessive Pied</v>
      </c>
    </row>
    <row r="258" spans="1:8" ht="12" outlineLevel="2">
      <c r="A258" s="560">
        <v>24</v>
      </c>
      <c r="B258" s="561" t="str">
        <f>VLOOKUP(A258,'[1]Data'!$O$4:$P$31,2)</f>
        <v>Recessive Pied</v>
      </c>
      <c r="C258" s="561" t="str">
        <f>IF(MID('[1]24'!C$6,4,1)=" ",'[1]24'!C$6,IF(MID('[1]24'!C$6,2,1)=" ",TRIM(RIGHT('[1]24'!C$6,LEN('[1]24'!C$6)-2))&amp;" "&amp;LEFT('[1]24'!C$6,1),'[1]24'!C$6))</f>
        <v>S &amp; T Grech</v>
      </c>
      <c r="D258" s="562" t="str">
        <f>$D$6</f>
        <v>UBC Shield</v>
      </c>
      <c r="E258" s="563">
        <v>41924</v>
      </c>
      <c r="F258" s="560">
        <f>VLOOKUP(G258,'[1]Data'!$U$4:$V$9,2,FALSE)</f>
        <v>5</v>
      </c>
      <c r="G258" s="560">
        <v>2</v>
      </c>
      <c r="H258" s="562" t="str">
        <f>TEXT(G258,"0")&amp;" "&amp;B258</f>
        <v>2 Recessive Pied</v>
      </c>
    </row>
    <row r="259" spans="2:7" ht="12" outlineLevel="1">
      <c r="B259" s="561"/>
      <c r="C259" s="565" t="s">
        <v>2441</v>
      </c>
      <c r="E259" s="563"/>
      <c r="F259" s="560">
        <f>SUBTOTAL(9,F257:F258)</f>
        <v>8</v>
      </c>
      <c r="G259" s="560"/>
    </row>
    <row r="260" spans="1:8" ht="12" outlineLevel="2">
      <c r="A260" s="560">
        <v>24</v>
      </c>
      <c r="B260" s="561" t="str">
        <f>VLOOKUP(A260,'[1]Data'!$O$4:$P$31,2)</f>
        <v>Recessive Pied</v>
      </c>
      <c r="C260" s="561" t="str">
        <f>IF(MID('[1]24'!C$7,4,1)=" ",'[1]24'!C$7,IF(MID('[1]24'!C$7,2,1)=" ",TRIM(RIGHT('[1]24'!C$7,LEN('[1]24'!C$7)-2))&amp;" "&amp;LEFT('[1]24'!C$7,1),'[1]24'!C$7))</f>
        <v>Wright J</v>
      </c>
      <c r="D260" s="562" t="str">
        <f>$D$6</f>
        <v>UBC Shield</v>
      </c>
      <c r="E260" s="563">
        <v>41924</v>
      </c>
      <c r="F260" s="560">
        <f>VLOOKUP(G260,'[1]Data'!$U$4:$V$9,2,FALSE)</f>
        <v>4</v>
      </c>
      <c r="G260" s="560">
        <v>3</v>
      </c>
      <c r="H260" s="562" t="str">
        <f>TEXT(G260,"0")&amp;" "&amp;B260</f>
        <v>3 Recessive Pied</v>
      </c>
    </row>
    <row r="261" spans="2:7" ht="12" outlineLevel="1">
      <c r="B261" s="561"/>
      <c r="C261" s="565" t="s">
        <v>205</v>
      </c>
      <c r="E261" s="563"/>
      <c r="F261" s="560">
        <f>SUBTOTAL(9,F260:F260)</f>
        <v>4</v>
      </c>
      <c r="G261" s="560"/>
    </row>
    <row r="262" spans="1:8" ht="12" outlineLevel="2">
      <c r="A262" s="560">
        <v>25</v>
      </c>
      <c r="B262" s="561" t="s">
        <v>1244</v>
      </c>
      <c r="C262" s="561" t="s">
        <v>407</v>
      </c>
      <c r="D262" s="562" t="s">
        <v>416</v>
      </c>
      <c r="E262" s="563">
        <v>41924</v>
      </c>
      <c r="F262" s="560">
        <v>6</v>
      </c>
      <c r="G262" s="560">
        <v>1</v>
      </c>
      <c r="H262" s="562" t="s">
        <v>1245</v>
      </c>
    </row>
    <row r="263" spans="2:7" ht="12" outlineLevel="1">
      <c r="B263" s="561"/>
      <c r="C263" s="565" t="s">
        <v>412</v>
      </c>
      <c r="E263" s="563"/>
      <c r="F263" s="560">
        <f>SUBTOTAL(9,F262:F262)</f>
        <v>6</v>
      </c>
      <c r="G263" s="560"/>
    </row>
    <row r="264" spans="1:8" ht="12" outlineLevel="2">
      <c r="A264" s="560">
        <v>25</v>
      </c>
      <c r="B264" s="561" t="s">
        <v>1244</v>
      </c>
      <c r="C264" s="561" t="s">
        <v>1998</v>
      </c>
      <c r="D264" s="562" t="s">
        <v>416</v>
      </c>
      <c r="E264" s="563">
        <v>41924</v>
      </c>
      <c r="F264" s="560">
        <v>5</v>
      </c>
      <c r="G264" s="560">
        <v>2</v>
      </c>
      <c r="H264" s="562" t="s">
        <v>1248</v>
      </c>
    </row>
    <row r="265" spans="2:7" ht="12" outlineLevel="1">
      <c r="B265" s="561"/>
      <c r="C265" s="565" t="s">
        <v>1999</v>
      </c>
      <c r="E265" s="563"/>
      <c r="F265" s="560">
        <f>SUBTOTAL(9,F264:F264)</f>
        <v>5</v>
      </c>
      <c r="G265" s="560"/>
    </row>
    <row r="266" spans="1:8" ht="12" outlineLevel="2">
      <c r="A266" s="560">
        <v>25</v>
      </c>
      <c r="B266" s="561" t="s">
        <v>1244</v>
      </c>
      <c r="C266" s="561" t="s">
        <v>348</v>
      </c>
      <c r="D266" s="562" t="s">
        <v>416</v>
      </c>
      <c r="E266" s="563">
        <v>41924</v>
      </c>
      <c r="F266" s="560">
        <v>4</v>
      </c>
      <c r="G266" s="560">
        <v>3</v>
      </c>
      <c r="H266" s="562" t="s">
        <v>1249</v>
      </c>
    </row>
    <row r="267" spans="2:7" ht="12" outlineLevel="1">
      <c r="B267" s="561"/>
      <c r="C267" s="565" t="s">
        <v>349</v>
      </c>
      <c r="E267" s="563"/>
      <c r="F267" s="560">
        <f>SUBTOTAL(9,F266:F266)</f>
        <v>4</v>
      </c>
      <c r="G267" s="560"/>
    </row>
    <row r="268" spans="1:8" ht="12" outlineLevel="2">
      <c r="A268" s="560">
        <v>25</v>
      </c>
      <c r="B268" s="561" t="s">
        <v>1244</v>
      </c>
      <c r="C268" s="561" t="s">
        <v>407</v>
      </c>
      <c r="D268" s="562" t="s">
        <v>416</v>
      </c>
      <c r="E268" s="563">
        <v>41924</v>
      </c>
      <c r="F268" s="560">
        <v>3</v>
      </c>
      <c r="G268" s="560">
        <v>4</v>
      </c>
      <c r="H268" s="562" t="s">
        <v>1250</v>
      </c>
    </row>
    <row r="269" spans="2:7" ht="12" outlineLevel="1">
      <c r="B269" s="561"/>
      <c r="C269" s="565" t="s">
        <v>412</v>
      </c>
      <c r="E269" s="563"/>
      <c r="F269" s="560">
        <f>SUBTOTAL(9,F268:F268)</f>
        <v>3</v>
      </c>
      <c r="G269" s="560"/>
    </row>
    <row r="270" spans="1:8" ht="12" outlineLevel="2">
      <c r="A270" s="560">
        <v>25</v>
      </c>
      <c r="B270" s="561" t="s">
        <v>1244</v>
      </c>
      <c r="C270" s="561" t="s">
        <v>1998</v>
      </c>
      <c r="D270" s="562" t="s">
        <v>416</v>
      </c>
      <c r="E270" s="563">
        <v>41924</v>
      </c>
      <c r="F270" s="560">
        <v>2</v>
      </c>
      <c r="G270" s="560">
        <v>5</v>
      </c>
      <c r="H270" s="562" t="s">
        <v>1246</v>
      </c>
    </row>
    <row r="271" spans="2:7" ht="12" outlineLevel="1">
      <c r="B271" s="561"/>
      <c r="C271" s="565" t="s">
        <v>1999</v>
      </c>
      <c r="E271" s="563"/>
      <c r="F271" s="560">
        <f>SUBTOTAL(9,F270:F270)</f>
        <v>2</v>
      </c>
      <c r="G271" s="560"/>
    </row>
    <row r="272" spans="1:8" ht="12" outlineLevel="2">
      <c r="A272" s="560">
        <v>25</v>
      </c>
      <c r="B272" s="561" t="s">
        <v>1244</v>
      </c>
      <c r="C272" s="561" t="s">
        <v>568</v>
      </c>
      <c r="D272" s="562" t="s">
        <v>416</v>
      </c>
      <c r="E272" s="563">
        <v>41924</v>
      </c>
      <c r="F272" s="560">
        <v>1</v>
      </c>
      <c r="G272" s="560">
        <v>6</v>
      </c>
      <c r="H272" s="562" t="s">
        <v>1247</v>
      </c>
    </row>
    <row r="273" spans="2:7" ht="12" outlineLevel="1">
      <c r="B273" s="561"/>
      <c r="C273" s="565" t="s">
        <v>569</v>
      </c>
      <c r="E273" s="563"/>
      <c r="F273" s="560">
        <f>SUBTOTAL(9,F272:F272)</f>
        <v>1</v>
      </c>
      <c r="G273" s="560"/>
    </row>
    <row r="274" spans="1:8" ht="12" outlineLevel="2">
      <c r="A274" s="560">
        <v>27</v>
      </c>
      <c r="B274" s="562" t="s">
        <v>2452</v>
      </c>
      <c r="C274" s="562" t="s">
        <v>1101</v>
      </c>
      <c r="D274" s="562" t="s">
        <v>416</v>
      </c>
      <c r="E274" s="563">
        <v>41924</v>
      </c>
      <c r="F274" s="560">
        <v>6</v>
      </c>
      <c r="G274" s="562">
        <v>1</v>
      </c>
      <c r="H274" s="562" t="s">
        <v>2021</v>
      </c>
    </row>
    <row r="275" spans="3:6" ht="12" outlineLevel="1">
      <c r="C275" s="567" t="s">
        <v>1103</v>
      </c>
      <c r="E275" s="563"/>
      <c r="F275" s="560">
        <f>SUBTOTAL(9,F274:F274)</f>
        <v>6</v>
      </c>
    </row>
    <row r="276" spans="1:8" ht="12" outlineLevel="2">
      <c r="A276" s="560">
        <v>27</v>
      </c>
      <c r="B276" s="562" t="s">
        <v>2452</v>
      </c>
      <c r="C276" s="562" t="s">
        <v>2072</v>
      </c>
      <c r="D276" s="562" t="s">
        <v>416</v>
      </c>
      <c r="E276" s="563">
        <v>41924</v>
      </c>
      <c r="F276" s="560">
        <v>5</v>
      </c>
      <c r="G276" s="562">
        <v>2</v>
      </c>
      <c r="H276" s="562" t="s">
        <v>2017</v>
      </c>
    </row>
    <row r="277" spans="3:6" ht="12" outlineLevel="1">
      <c r="C277" s="567" t="s">
        <v>2073</v>
      </c>
      <c r="E277" s="563"/>
      <c r="F277" s="560">
        <f>SUBTOTAL(9,F276:F276)</f>
        <v>5</v>
      </c>
    </row>
    <row r="278" spans="1:8" ht="12" outlineLevel="2">
      <c r="A278" s="560">
        <v>27</v>
      </c>
      <c r="B278" s="562" t="s">
        <v>2452</v>
      </c>
      <c r="C278" s="562" t="s">
        <v>1101</v>
      </c>
      <c r="D278" s="562" t="s">
        <v>416</v>
      </c>
      <c r="E278" s="563">
        <v>41924</v>
      </c>
      <c r="F278" s="560">
        <v>4</v>
      </c>
      <c r="G278" s="562">
        <v>3</v>
      </c>
      <c r="H278" s="562" t="s">
        <v>2015</v>
      </c>
    </row>
    <row r="279" spans="3:6" ht="12" outlineLevel="1">
      <c r="C279" s="567" t="s">
        <v>1103</v>
      </c>
      <c r="E279" s="563"/>
      <c r="F279" s="560">
        <f>SUBTOTAL(9,F278:F278)</f>
        <v>4</v>
      </c>
    </row>
    <row r="280" spans="1:8" ht="12" outlineLevel="2">
      <c r="A280" s="560">
        <v>27</v>
      </c>
      <c r="B280" s="562" t="s">
        <v>2452</v>
      </c>
      <c r="C280" s="562" t="s">
        <v>2072</v>
      </c>
      <c r="D280" s="562" t="s">
        <v>416</v>
      </c>
      <c r="E280" s="563">
        <v>41924</v>
      </c>
      <c r="F280" s="560">
        <v>3</v>
      </c>
      <c r="G280" s="562">
        <v>4</v>
      </c>
      <c r="H280" s="562" t="s">
        <v>2019</v>
      </c>
    </row>
    <row r="281" spans="3:6" ht="12" outlineLevel="1">
      <c r="C281" s="567" t="s">
        <v>2073</v>
      </c>
      <c r="E281" s="563"/>
      <c r="F281" s="560">
        <f>SUBTOTAL(9,F280:F280)</f>
        <v>3</v>
      </c>
    </row>
    <row r="282" spans="3:6" ht="12">
      <c r="C282" s="567" t="s">
        <v>419</v>
      </c>
      <c r="E282" s="563"/>
      <c r="F282" s="560">
        <f>SUBTOTAL(9,F2:F280)</f>
        <v>543</v>
      </c>
    </row>
    <row r="294" ht="12">
      <c r="B294" s="562">
        <f>25*21+18</f>
        <v>543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99"/>
  <sheetViews>
    <sheetView zoomScalePageLayoutView="0" workbookViewId="0" topLeftCell="A17">
      <selection activeCell="A41" sqref="A1:IV16384"/>
    </sheetView>
  </sheetViews>
  <sheetFormatPr defaultColWidth="8.7109375" defaultRowHeight="12.75" outlineLevelRow="2"/>
  <cols>
    <col min="1" max="1" width="8.7109375" style="534" customWidth="1"/>
    <col min="2" max="2" width="23.140625" style="536" customWidth="1"/>
    <col min="3" max="3" width="26.8515625" style="536" customWidth="1"/>
    <col min="4" max="4" width="16.140625" style="536" customWidth="1"/>
    <col min="5" max="16384" width="8.7109375" style="536" customWidth="1"/>
  </cols>
  <sheetData>
    <row r="1" spans="1:14" s="530" customFormat="1" ht="12">
      <c r="A1" s="529" t="s">
        <v>1070</v>
      </c>
      <c r="B1" s="530" t="s">
        <v>1071</v>
      </c>
      <c r="C1" s="530" t="s">
        <v>1072</v>
      </c>
      <c r="D1" s="530" t="s">
        <v>1073</v>
      </c>
      <c r="E1" s="531" t="s">
        <v>1074</v>
      </c>
      <c r="F1" s="532" t="s">
        <v>1075</v>
      </c>
      <c r="G1" s="532" t="s">
        <v>1076</v>
      </c>
      <c r="N1" s="533"/>
    </row>
    <row r="2" spans="1:14" s="530" customFormat="1" ht="12" outlineLevel="2">
      <c r="A2" s="534">
        <v>1</v>
      </c>
      <c r="B2" s="535" t="s">
        <v>1077</v>
      </c>
      <c r="C2" s="535" t="s">
        <v>1286</v>
      </c>
      <c r="D2" s="536" t="s">
        <v>422</v>
      </c>
      <c r="E2" s="537">
        <v>41700</v>
      </c>
      <c r="F2" s="538">
        <v>3</v>
      </c>
      <c r="G2" s="538">
        <v>4</v>
      </c>
      <c r="H2" s="536" t="s">
        <v>1083</v>
      </c>
      <c r="N2" s="533"/>
    </row>
    <row r="3" spans="1:14" s="530" customFormat="1" ht="12" outlineLevel="2">
      <c r="A3" s="529">
        <v>1</v>
      </c>
      <c r="B3" s="530" t="s">
        <v>1077</v>
      </c>
      <c r="C3" s="530" t="s">
        <v>1286</v>
      </c>
      <c r="D3" s="530" t="s">
        <v>325</v>
      </c>
      <c r="E3" s="531">
        <v>41797</v>
      </c>
      <c r="F3" s="532">
        <v>3</v>
      </c>
      <c r="G3" s="532">
        <v>4</v>
      </c>
      <c r="H3" s="530" t="s">
        <v>1083</v>
      </c>
      <c r="N3" s="533"/>
    </row>
    <row r="4" spans="1:14" s="530" customFormat="1" ht="12" outlineLevel="1">
      <c r="A4" s="529"/>
      <c r="C4" s="539" t="s">
        <v>1287</v>
      </c>
      <c r="E4" s="531"/>
      <c r="F4" s="532">
        <f>SUBTOTAL(9,F2:F3)</f>
        <v>6</v>
      </c>
      <c r="G4" s="532"/>
      <c r="N4" s="533"/>
    </row>
    <row r="5" spans="1:14" s="530" customFormat="1" ht="12" outlineLevel="2">
      <c r="A5" s="534">
        <v>1</v>
      </c>
      <c r="B5" s="535" t="s">
        <v>1077</v>
      </c>
      <c r="C5" s="535" t="s">
        <v>383</v>
      </c>
      <c r="D5" s="536" t="s">
        <v>416</v>
      </c>
      <c r="E5" s="537">
        <v>41560</v>
      </c>
      <c r="F5" s="538">
        <v>5</v>
      </c>
      <c r="G5" s="538">
        <v>2</v>
      </c>
      <c r="H5" s="536" t="s">
        <v>1080</v>
      </c>
      <c r="N5" s="533"/>
    </row>
    <row r="6" spans="1:14" s="530" customFormat="1" ht="12" outlineLevel="2">
      <c r="A6" s="529">
        <v>1</v>
      </c>
      <c r="B6" s="530" t="s">
        <v>1077</v>
      </c>
      <c r="C6" s="530" t="s">
        <v>383</v>
      </c>
      <c r="D6" s="530" t="s">
        <v>325</v>
      </c>
      <c r="E6" s="531">
        <v>41797</v>
      </c>
      <c r="F6" s="532">
        <v>1</v>
      </c>
      <c r="G6" s="532">
        <v>6</v>
      </c>
      <c r="H6" s="530" t="s">
        <v>1082</v>
      </c>
      <c r="N6" s="533"/>
    </row>
    <row r="7" spans="1:14" s="530" customFormat="1" ht="12" outlineLevel="1">
      <c r="A7" s="529"/>
      <c r="C7" s="539" t="s">
        <v>384</v>
      </c>
      <c r="E7" s="531"/>
      <c r="F7" s="532">
        <f>SUBTOTAL(9,F5:F6)</f>
        <v>6</v>
      </c>
      <c r="G7" s="532"/>
      <c r="N7" s="533"/>
    </row>
    <row r="8" spans="1:14" s="530" customFormat="1" ht="12" outlineLevel="2">
      <c r="A8" s="534">
        <v>1</v>
      </c>
      <c r="B8" s="535" t="s">
        <v>1077</v>
      </c>
      <c r="C8" s="535" t="s">
        <v>224</v>
      </c>
      <c r="D8" s="536" t="s">
        <v>422</v>
      </c>
      <c r="E8" s="537">
        <v>41700</v>
      </c>
      <c r="F8" s="538">
        <v>1</v>
      </c>
      <c r="G8" s="538">
        <v>6</v>
      </c>
      <c r="H8" s="536" t="s">
        <v>1082</v>
      </c>
      <c r="N8" s="533"/>
    </row>
    <row r="9" spans="1:14" s="530" customFormat="1" ht="12" outlineLevel="1">
      <c r="A9" s="534"/>
      <c r="B9" s="535"/>
      <c r="C9" s="540" t="s">
        <v>225</v>
      </c>
      <c r="D9" s="536"/>
      <c r="E9" s="537"/>
      <c r="F9" s="538">
        <f>SUBTOTAL(9,F8:F8)</f>
        <v>1</v>
      </c>
      <c r="G9" s="538"/>
      <c r="H9" s="536"/>
      <c r="N9" s="533"/>
    </row>
    <row r="10" spans="1:14" s="530" customFormat="1" ht="12" outlineLevel="2">
      <c r="A10" s="534">
        <v>1</v>
      </c>
      <c r="B10" s="535" t="s">
        <v>1077</v>
      </c>
      <c r="C10" s="535" t="s">
        <v>116</v>
      </c>
      <c r="D10" s="536" t="s">
        <v>422</v>
      </c>
      <c r="E10" s="537">
        <v>41700</v>
      </c>
      <c r="F10" s="538">
        <v>6</v>
      </c>
      <c r="G10" s="538">
        <v>1</v>
      </c>
      <c r="H10" s="536" t="s">
        <v>1079</v>
      </c>
      <c r="N10" s="533"/>
    </row>
    <row r="11" spans="1:14" s="530" customFormat="1" ht="12" outlineLevel="1">
      <c r="A11" s="534"/>
      <c r="B11" s="535"/>
      <c r="C11" s="540" t="s">
        <v>136</v>
      </c>
      <c r="D11" s="536"/>
      <c r="E11" s="537"/>
      <c r="F11" s="538">
        <f>SUBTOTAL(9,F10:F10)</f>
        <v>6</v>
      </c>
      <c r="G11" s="538"/>
      <c r="H11" s="536"/>
      <c r="N11" s="533"/>
    </row>
    <row r="12" spans="1:14" s="530" customFormat="1" ht="12" outlineLevel="2">
      <c r="A12" s="534">
        <v>1</v>
      </c>
      <c r="B12" s="535" t="s">
        <v>1077</v>
      </c>
      <c r="C12" s="535" t="s">
        <v>262</v>
      </c>
      <c r="D12" s="536" t="s">
        <v>416</v>
      </c>
      <c r="E12" s="537">
        <v>41560</v>
      </c>
      <c r="F12" s="538">
        <v>2</v>
      </c>
      <c r="G12" s="538">
        <v>5</v>
      </c>
      <c r="H12" s="536" t="s">
        <v>1081</v>
      </c>
      <c r="N12" s="533"/>
    </row>
    <row r="13" spans="1:14" s="530" customFormat="1" ht="12" outlineLevel="1">
      <c r="A13" s="534"/>
      <c r="B13" s="535"/>
      <c r="C13" s="540" t="s">
        <v>264</v>
      </c>
      <c r="D13" s="536"/>
      <c r="E13" s="537"/>
      <c r="F13" s="538">
        <f>SUBTOTAL(9,F12:F12)</f>
        <v>2</v>
      </c>
      <c r="G13" s="538"/>
      <c r="H13" s="536"/>
      <c r="N13" s="533"/>
    </row>
    <row r="14" spans="1:14" s="530" customFormat="1" ht="12" outlineLevel="2">
      <c r="A14" s="529">
        <v>1</v>
      </c>
      <c r="B14" s="530" t="s">
        <v>1077</v>
      </c>
      <c r="C14" s="530" t="s">
        <v>192</v>
      </c>
      <c r="D14" s="530" t="s">
        <v>325</v>
      </c>
      <c r="E14" s="531">
        <v>41797</v>
      </c>
      <c r="F14" s="532">
        <v>6</v>
      </c>
      <c r="G14" s="532">
        <v>1</v>
      </c>
      <c r="H14" s="530" t="s">
        <v>1079</v>
      </c>
      <c r="N14" s="533"/>
    </row>
    <row r="15" spans="1:14" s="530" customFormat="1" ht="12" outlineLevel="2">
      <c r="A15" s="529">
        <v>1</v>
      </c>
      <c r="B15" s="530" t="s">
        <v>1077</v>
      </c>
      <c r="C15" s="530" t="s">
        <v>192</v>
      </c>
      <c r="D15" s="530" t="s">
        <v>365</v>
      </c>
      <c r="E15" s="531">
        <v>41811</v>
      </c>
      <c r="F15" s="532">
        <v>6</v>
      </c>
      <c r="G15" s="532">
        <v>1</v>
      </c>
      <c r="H15" s="530" t="s">
        <v>1079</v>
      </c>
      <c r="N15" s="533"/>
    </row>
    <row r="16" spans="1:14" s="530" customFormat="1" ht="12" outlineLevel="1">
      <c r="A16" s="529"/>
      <c r="C16" s="539" t="s">
        <v>193</v>
      </c>
      <c r="E16" s="531"/>
      <c r="F16" s="532">
        <f>SUBTOTAL(9,F14:F15)</f>
        <v>12</v>
      </c>
      <c r="G16" s="532"/>
      <c r="N16" s="533"/>
    </row>
    <row r="17" spans="1:14" s="530" customFormat="1" ht="12" outlineLevel="2">
      <c r="A17" s="534">
        <v>1</v>
      </c>
      <c r="B17" s="535" t="s">
        <v>1077</v>
      </c>
      <c r="C17" s="535" t="s">
        <v>439</v>
      </c>
      <c r="D17" s="536" t="s">
        <v>422</v>
      </c>
      <c r="E17" s="537">
        <v>41700</v>
      </c>
      <c r="F17" s="538">
        <v>5</v>
      </c>
      <c r="G17" s="538">
        <v>2</v>
      </c>
      <c r="H17" s="536" t="s">
        <v>1080</v>
      </c>
      <c r="N17" s="533"/>
    </row>
    <row r="18" spans="1:14" s="530" customFormat="1" ht="12" outlineLevel="2">
      <c r="A18" s="529">
        <v>1</v>
      </c>
      <c r="B18" s="530" t="s">
        <v>1077</v>
      </c>
      <c r="C18" s="530" t="s">
        <v>439</v>
      </c>
      <c r="D18" s="530" t="s">
        <v>325</v>
      </c>
      <c r="E18" s="531">
        <v>41797</v>
      </c>
      <c r="F18" s="532">
        <v>5</v>
      </c>
      <c r="G18" s="532">
        <v>2</v>
      </c>
      <c r="H18" s="530" t="s">
        <v>1080</v>
      </c>
      <c r="N18" s="533"/>
    </row>
    <row r="19" spans="1:14" s="530" customFormat="1" ht="12" outlineLevel="1">
      <c r="A19" s="529"/>
      <c r="C19" s="539" t="s">
        <v>347</v>
      </c>
      <c r="E19" s="531"/>
      <c r="F19" s="532">
        <f>SUBTOTAL(9,F17:F18)</f>
        <v>10</v>
      </c>
      <c r="G19" s="532"/>
      <c r="N19" s="533"/>
    </row>
    <row r="20" spans="1:14" s="530" customFormat="1" ht="12" outlineLevel="2">
      <c r="A20" s="534">
        <v>1</v>
      </c>
      <c r="B20" s="535" t="s">
        <v>1077</v>
      </c>
      <c r="C20" s="535" t="s">
        <v>348</v>
      </c>
      <c r="D20" s="536" t="s">
        <v>416</v>
      </c>
      <c r="E20" s="537">
        <v>41560</v>
      </c>
      <c r="F20" s="538">
        <v>1</v>
      </c>
      <c r="G20" s="538">
        <v>6</v>
      </c>
      <c r="H20" s="536" t="s">
        <v>1082</v>
      </c>
      <c r="N20" s="533"/>
    </row>
    <row r="21" spans="1:14" s="530" customFormat="1" ht="12" outlineLevel="1">
      <c r="A21" s="534"/>
      <c r="B21" s="535"/>
      <c r="C21" s="540" t="s">
        <v>349</v>
      </c>
      <c r="D21" s="536"/>
      <c r="E21" s="537"/>
      <c r="F21" s="538">
        <f>SUBTOTAL(9,F20:F20)</f>
        <v>1</v>
      </c>
      <c r="G21" s="538"/>
      <c r="H21" s="536"/>
      <c r="N21" s="533"/>
    </row>
    <row r="22" spans="1:14" s="530" customFormat="1" ht="12" outlineLevel="2">
      <c r="A22" s="534">
        <v>1</v>
      </c>
      <c r="B22" s="535" t="s">
        <v>1077</v>
      </c>
      <c r="C22" s="535" t="s">
        <v>141</v>
      </c>
      <c r="D22" s="536" t="s">
        <v>422</v>
      </c>
      <c r="E22" s="537">
        <v>41700</v>
      </c>
      <c r="F22" s="538">
        <v>4</v>
      </c>
      <c r="G22" s="538">
        <v>3</v>
      </c>
      <c r="H22" s="536" t="s">
        <v>1078</v>
      </c>
      <c r="N22" s="533"/>
    </row>
    <row r="23" spans="1:14" s="530" customFormat="1" ht="12" outlineLevel="1">
      <c r="A23" s="534"/>
      <c r="B23" s="535"/>
      <c r="C23" s="540" t="s">
        <v>142</v>
      </c>
      <c r="D23" s="536"/>
      <c r="E23" s="537"/>
      <c r="F23" s="538">
        <f>SUBTOTAL(9,F22:F22)</f>
        <v>4</v>
      </c>
      <c r="G23" s="538"/>
      <c r="H23" s="536"/>
      <c r="N23" s="533"/>
    </row>
    <row r="24" spans="1:14" s="530" customFormat="1" ht="12" outlineLevel="2">
      <c r="A24" s="534">
        <v>1</v>
      </c>
      <c r="B24" s="535" t="s">
        <v>1077</v>
      </c>
      <c r="C24" s="535" t="s">
        <v>407</v>
      </c>
      <c r="D24" s="536" t="s">
        <v>416</v>
      </c>
      <c r="E24" s="537">
        <v>41560</v>
      </c>
      <c r="F24" s="538">
        <v>3</v>
      </c>
      <c r="G24" s="538">
        <v>4</v>
      </c>
      <c r="H24" s="536" t="s">
        <v>1083</v>
      </c>
      <c r="N24" s="533"/>
    </row>
    <row r="25" spans="1:14" s="530" customFormat="1" ht="12" outlineLevel="1">
      <c r="A25" s="534"/>
      <c r="B25" s="535"/>
      <c r="C25" s="540" t="s">
        <v>412</v>
      </c>
      <c r="D25" s="536"/>
      <c r="E25" s="537"/>
      <c r="F25" s="538">
        <f>SUBTOTAL(9,F24:F24)</f>
        <v>3</v>
      </c>
      <c r="G25" s="538"/>
      <c r="H25" s="536"/>
      <c r="N25" s="533"/>
    </row>
    <row r="26" spans="1:14" s="530" customFormat="1" ht="12" outlineLevel="2">
      <c r="A26" s="534">
        <v>1</v>
      </c>
      <c r="B26" s="535" t="s">
        <v>1077</v>
      </c>
      <c r="C26" s="535" t="s">
        <v>228</v>
      </c>
      <c r="D26" s="530" t="s">
        <v>416</v>
      </c>
      <c r="E26" s="537">
        <v>41560</v>
      </c>
      <c r="F26" s="538">
        <v>6</v>
      </c>
      <c r="G26" s="538">
        <v>1</v>
      </c>
      <c r="H26" s="536" t="s">
        <v>1079</v>
      </c>
      <c r="N26" s="533"/>
    </row>
    <row r="27" spans="1:14" s="530" customFormat="1" ht="12" outlineLevel="2">
      <c r="A27" s="534">
        <v>1</v>
      </c>
      <c r="B27" s="535" t="s">
        <v>1077</v>
      </c>
      <c r="C27" s="535" t="s">
        <v>228</v>
      </c>
      <c r="D27" s="536" t="s">
        <v>416</v>
      </c>
      <c r="E27" s="537">
        <v>41560</v>
      </c>
      <c r="F27" s="538">
        <v>4</v>
      </c>
      <c r="G27" s="538">
        <v>3</v>
      </c>
      <c r="H27" s="536" t="s">
        <v>1078</v>
      </c>
      <c r="N27" s="533"/>
    </row>
    <row r="28" spans="1:14" s="530" customFormat="1" ht="12" outlineLevel="2">
      <c r="A28" s="529">
        <v>1</v>
      </c>
      <c r="B28" s="530" t="s">
        <v>1077</v>
      </c>
      <c r="C28" s="530" t="s">
        <v>228</v>
      </c>
      <c r="D28" s="530" t="s">
        <v>325</v>
      </c>
      <c r="E28" s="531">
        <v>41797</v>
      </c>
      <c r="F28" s="532">
        <v>4</v>
      </c>
      <c r="G28" s="532">
        <v>3</v>
      </c>
      <c r="H28" s="530" t="s">
        <v>1078</v>
      </c>
      <c r="N28" s="533"/>
    </row>
    <row r="29" spans="1:14" s="530" customFormat="1" ht="12" outlineLevel="2">
      <c r="A29" s="529">
        <v>1</v>
      </c>
      <c r="B29" s="530" t="s">
        <v>1077</v>
      </c>
      <c r="C29" s="530" t="s">
        <v>228</v>
      </c>
      <c r="D29" s="530" t="s">
        <v>325</v>
      </c>
      <c r="E29" s="531">
        <v>41797</v>
      </c>
      <c r="F29" s="532">
        <v>2</v>
      </c>
      <c r="G29" s="532">
        <v>5</v>
      </c>
      <c r="H29" s="530" t="s">
        <v>1081</v>
      </c>
      <c r="N29" s="533"/>
    </row>
    <row r="30" spans="1:14" s="530" customFormat="1" ht="12" outlineLevel="2">
      <c r="A30" s="529">
        <v>1</v>
      </c>
      <c r="B30" s="530" t="s">
        <v>1077</v>
      </c>
      <c r="C30" s="530" t="s">
        <v>228</v>
      </c>
      <c r="D30" s="530" t="s">
        <v>365</v>
      </c>
      <c r="E30" s="531">
        <v>41811</v>
      </c>
      <c r="F30" s="532">
        <v>5</v>
      </c>
      <c r="G30" s="532">
        <v>2</v>
      </c>
      <c r="H30" s="530" t="s">
        <v>1080</v>
      </c>
      <c r="N30" s="533"/>
    </row>
    <row r="31" spans="1:14" s="542" customFormat="1" ht="11.25" outlineLevel="1">
      <c r="A31" s="541"/>
      <c r="C31" s="542" t="s">
        <v>229</v>
      </c>
      <c r="D31" s="543" t="s">
        <v>1446</v>
      </c>
      <c r="E31" s="544"/>
      <c r="F31" s="545">
        <f>SUBTOTAL(9,F26:F30)</f>
        <v>21</v>
      </c>
      <c r="G31" s="545"/>
      <c r="N31" s="546"/>
    </row>
    <row r="32" spans="1:14" s="530" customFormat="1" ht="12" outlineLevel="2">
      <c r="A32" s="534">
        <v>1</v>
      </c>
      <c r="B32" s="535" t="s">
        <v>1077</v>
      </c>
      <c r="C32" s="535" t="s">
        <v>417</v>
      </c>
      <c r="D32" s="536" t="s">
        <v>422</v>
      </c>
      <c r="E32" s="537">
        <v>41700</v>
      </c>
      <c r="F32" s="538">
        <v>2</v>
      </c>
      <c r="G32" s="538">
        <v>5</v>
      </c>
      <c r="H32" s="536" t="s">
        <v>1081</v>
      </c>
      <c r="N32" s="533"/>
    </row>
    <row r="33" spans="1:14" s="530" customFormat="1" ht="12" outlineLevel="1">
      <c r="A33" s="534"/>
      <c r="B33" s="535"/>
      <c r="C33" s="540" t="s">
        <v>418</v>
      </c>
      <c r="D33" s="536"/>
      <c r="E33" s="537"/>
      <c r="F33" s="538">
        <f>SUBTOTAL(9,F32:F32)</f>
        <v>2</v>
      </c>
      <c r="G33" s="538"/>
      <c r="H33" s="536"/>
      <c r="N33" s="533"/>
    </row>
    <row r="34" spans="1:14" s="530" customFormat="1" ht="12" outlineLevel="2">
      <c r="A34" s="534">
        <v>2</v>
      </c>
      <c r="B34" s="535" t="s">
        <v>1084</v>
      </c>
      <c r="C34" s="535" t="s">
        <v>1967</v>
      </c>
      <c r="D34" s="536" t="s">
        <v>416</v>
      </c>
      <c r="E34" s="537">
        <v>41560</v>
      </c>
      <c r="F34" s="538">
        <v>1</v>
      </c>
      <c r="G34" s="538">
        <v>6</v>
      </c>
      <c r="H34" s="536" t="s">
        <v>1085</v>
      </c>
      <c r="N34" s="533"/>
    </row>
    <row r="35" spans="1:14" s="530" customFormat="1" ht="12" outlineLevel="1">
      <c r="A35" s="534"/>
      <c r="B35" s="535"/>
      <c r="C35" s="540" t="s">
        <v>1968</v>
      </c>
      <c r="D35" s="536"/>
      <c r="E35" s="537"/>
      <c r="F35" s="538">
        <f>SUBTOTAL(9,F34:F34)</f>
        <v>1</v>
      </c>
      <c r="G35" s="538"/>
      <c r="H35" s="536"/>
      <c r="N35" s="533"/>
    </row>
    <row r="36" spans="1:14" s="530" customFormat="1" ht="12" outlineLevel="2">
      <c r="A36" s="534">
        <v>2</v>
      </c>
      <c r="B36" s="535" t="s">
        <v>1084</v>
      </c>
      <c r="C36" s="535" t="s">
        <v>1965</v>
      </c>
      <c r="D36" s="536" t="s">
        <v>422</v>
      </c>
      <c r="E36" s="537">
        <v>41700</v>
      </c>
      <c r="F36" s="538">
        <v>1</v>
      </c>
      <c r="G36" s="538">
        <v>6</v>
      </c>
      <c r="H36" s="536" t="s">
        <v>1085</v>
      </c>
      <c r="N36" s="533"/>
    </row>
    <row r="37" spans="1:14" s="530" customFormat="1" ht="12" outlineLevel="1">
      <c r="A37" s="534"/>
      <c r="B37" s="535"/>
      <c r="C37" s="540" t="s">
        <v>1966</v>
      </c>
      <c r="D37" s="536"/>
      <c r="E37" s="537"/>
      <c r="F37" s="538">
        <f>SUBTOTAL(9,F36:F36)</f>
        <v>1</v>
      </c>
      <c r="G37" s="538"/>
      <c r="H37" s="536"/>
      <c r="N37" s="533"/>
    </row>
    <row r="38" spans="1:14" s="530" customFormat="1" ht="12" outlineLevel="2">
      <c r="A38" s="534">
        <v>2</v>
      </c>
      <c r="B38" s="535" t="s">
        <v>1084</v>
      </c>
      <c r="C38" s="535" t="s">
        <v>467</v>
      </c>
      <c r="D38" s="536" t="s">
        <v>416</v>
      </c>
      <c r="E38" s="537">
        <v>41560</v>
      </c>
      <c r="F38" s="538">
        <v>4</v>
      </c>
      <c r="G38" s="538">
        <v>3</v>
      </c>
      <c r="H38" s="536" t="s">
        <v>1089</v>
      </c>
      <c r="N38" s="533"/>
    </row>
    <row r="39" spans="1:14" s="530" customFormat="1" ht="12" outlineLevel="1">
      <c r="A39" s="534"/>
      <c r="B39" s="535"/>
      <c r="C39" s="540" t="s">
        <v>468</v>
      </c>
      <c r="D39" s="536"/>
      <c r="E39" s="537"/>
      <c r="F39" s="538">
        <f>SUBTOTAL(9,F38:F38)</f>
        <v>4</v>
      </c>
      <c r="G39" s="538"/>
      <c r="H39" s="536"/>
      <c r="N39" s="533"/>
    </row>
    <row r="40" spans="1:14" s="530" customFormat="1" ht="12" outlineLevel="2">
      <c r="A40" s="529">
        <v>2</v>
      </c>
      <c r="B40" s="530" t="s">
        <v>1084</v>
      </c>
      <c r="C40" s="530" t="s">
        <v>96</v>
      </c>
      <c r="D40" s="530" t="s">
        <v>325</v>
      </c>
      <c r="E40" s="531">
        <v>41797</v>
      </c>
      <c r="F40" s="532">
        <v>1</v>
      </c>
      <c r="G40" s="532">
        <v>6</v>
      </c>
      <c r="H40" s="530" t="s">
        <v>1085</v>
      </c>
      <c r="N40" s="533"/>
    </row>
    <row r="41" spans="1:14" s="530" customFormat="1" ht="12" outlineLevel="1">
      <c r="A41" s="529"/>
      <c r="C41" s="539" t="s">
        <v>98</v>
      </c>
      <c r="E41" s="531"/>
      <c r="F41" s="532">
        <f>SUBTOTAL(9,F40:F40)</f>
        <v>1</v>
      </c>
      <c r="G41" s="532"/>
      <c r="N41" s="533"/>
    </row>
    <row r="42" spans="1:14" s="530" customFormat="1" ht="12" outlineLevel="2">
      <c r="A42" s="534">
        <v>2</v>
      </c>
      <c r="B42" s="535" t="s">
        <v>1084</v>
      </c>
      <c r="C42" s="535" t="s">
        <v>2054</v>
      </c>
      <c r="D42" s="536" t="s">
        <v>416</v>
      </c>
      <c r="E42" s="537">
        <v>41560</v>
      </c>
      <c r="F42" s="538">
        <v>3</v>
      </c>
      <c r="G42" s="538">
        <v>4</v>
      </c>
      <c r="H42" s="536" t="s">
        <v>1087</v>
      </c>
      <c r="N42" s="533"/>
    </row>
    <row r="43" spans="1:14" s="530" customFormat="1" ht="12" outlineLevel="1">
      <c r="A43" s="534"/>
      <c r="B43" s="535"/>
      <c r="C43" s="540" t="s">
        <v>2055</v>
      </c>
      <c r="D43" s="536"/>
      <c r="E43" s="537"/>
      <c r="F43" s="538">
        <f>SUBTOTAL(9,F42:F42)</f>
        <v>3</v>
      </c>
      <c r="G43" s="538"/>
      <c r="H43" s="536"/>
      <c r="N43" s="533"/>
    </row>
    <row r="44" spans="1:14" s="530" customFormat="1" ht="12" outlineLevel="2">
      <c r="A44" s="529">
        <v>2</v>
      </c>
      <c r="B44" s="530" t="s">
        <v>1084</v>
      </c>
      <c r="C44" s="530" t="s">
        <v>257</v>
      </c>
      <c r="D44" s="530" t="s">
        <v>325</v>
      </c>
      <c r="E44" s="531">
        <v>41797</v>
      </c>
      <c r="F44" s="532">
        <v>5</v>
      </c>
      <c r="G44" s="532">
        <v>2</v>
      </c>
      <c r="H44" s="530" t="s">
        <v>1090</v>
      </c>
      <c r="N44" s="533"/>
    </row>
    <row r="45" spans="1:14" s="530" customFormat="1" ht="12" outlineLevel="1">
      <c r="A45" s="529"/>
      <c r="C45" s="539" t="s">
        <v>258</v>
      </c>
      <c r="E45" s="531"/>
      <c r="F45" s="532">
        <f>SUBTOTAL(9,F44:F44)</f>
        <v>5</v>
      </c>
      <c r="G45" s="532"/>
      <c r="N45" s="533"/>
    </row>
    <row r="46" spans="1:14" s="530" customFormat="1" ht="12" outlineLevel="2">
      <c r="A46" s="534">
        <v>2</v>
      </c>
      <c r="B46" s="535" t="s">
        <v>1084</v>
      </c>
      <c r="C46" s="535" t="s">
        <v>116</v>
      </c>
      <c r="D46" s="536" t="s">
        <v>422</v>
      </c>
      <c r="E46" s="537">
        <v>41700</v>
      </c>
      <c r="F46" s="538">
        <v>5</v>
      </c>
      <c r="G46" s="538">
        <v>2</v>
      </c>
      <c r="H46" s="536" t="s">
        <v>1090</v>
      </c>
      <c r="N46" s="533"/>
    </row>
    <row r="47" spans="1:14" s="530" customFormat="1" ht="12" outlineLevel="1">
      <c r="A47" s="534"/>
      <c r="B47" s="535"/>
      <c r="C47" s="540" t="s">
        <v>136</v>
      </c>
      <c r="D47" s="536"/>
      <c r="E47" s="537"/>
      <c r="F47" s="538">
        <f>SUBTOTAL(9,F46:F46)</f>
        <v>5</v>
      </c>
      <c r="G47" s="538"/>
      <c r="H47" s="536"/>
      <c r="N47" s="533"/>
    </row>
    <row r="48" spans="1:14" s="530" customFormat="1" ht="12" outlineLevel="2">
      <c r="A48" s="534">
        <v>2</v>
      </c>
      <c r="B48" s="535" t="s">
        <v>1084</v>
      </c>
      <c r="C48" s="535" t="s">
        <v>1680</v>
      </c>
      <c r="D48" s="536" t="s">
        <v>422</v>
      </c>
      <c r="E48" s="537">
        <v>41700</v>
      </c>
      <c r="F48" s="538">
        <v>6</v>
      </c>
      <c r="G48" s="538">
        <v>1</v>
      </c>
      <c r="H48" s="536" t="s">
        <v>1086</v>
      </c>
      <c r="N48" s="533"/>
    </row>
    <row r="49" spans="1:14" s="530" customFormat="1" ht="12" outlineLevel="1">
      <c r="A49" s="534"/>
      <c r="B49" s="535"/>
      <c r="C49" s="540" t="s">
        <v>1682</v>
      </c>
      <c r="D49" s="536"/>
      <c r="E49" s="537"/>
      <c r="F49" s="538">
        <f>SUBTOTAL(9,F48:F48)</f>
        <v>6</v>
      </c>
      <c r="G49" s="538"/>
      <c r="H49" s="536"/>
      <c r="N49" s="533"/>
    </row>
    <row r="50" spans="1:14" s="530" customFormat="1" ht="12" outlineLevel="2">
      <c r="A50" s="534">
        <v>2</v>
      </c>
      <c r="B50" s="535" t="s">
        <v>1084</v>
      </c>
      <c r="C50" s="535" t="s">
        <v>262</v>
      </c>
      <c r="D50" s="536" t="s">
        <v>416</v>
      </c>
      <c r="E50" s="537">
        <v>41560</v>
      </c>
      <c r="F50" s="538">
        <v>2</v>
      </c>
      <c r="G50" s="538">
        <v>5</v>
      </c>
      <c r="H50" s="536" t="s">
        <v>1088</v>
      </c>
      <c r="N50" s="533"/>
    </row>
    <row r="51" spans="1:14" s="530" customFormat="1" ht="12" outlineLevel="1">
      <c r="A51" s="534"/>
      <c r="B51" s="535"/>
      <c r="C51" s="540" t="s">
        <v>264</v>
      </c>
      <c r="D51" s="536"/>
      <c r="E51" s="537"/>
      <c r="F51" s="538">
        <f>SUBTOTAL(9,F50:F50)</f>
        <v>2</v>
      </c>
      <c r="G51" s="538"/>
      <c r="H51" s="536"/>
      <c r="N51" s="533"/>
    </row>
    <row r="52" spans="1:14" s="530" customFormat="1" ht="12" outlineLevel="2">
      <c r="A52" s="529">
        <v>2</v>
      </c>
      <c r="B52" s="530" t="s">
        <v>1084</v>
      </c>
      <c r="C52" s="530" t="s">
        <v>2152</v>
      </c>
      <c r="D52" s="530" t="s">
        <v>325</v>
      </c>
      <c r="E52" s="531">
        <v>41797</v>
      </c>
      <c r="F52" s="532">
        <v>2</v>
      </c>
      <c r="G52" s="532">
        <v>5</v>
      </c>
      <c r="H52" s="530" t="s">
        <v>1088</v>
      </c>
      <c r="N52" s="533"/>
    </row>
    <row r="53" spans="1:14" s="530" customFormat="1" ht="12" outlineLevel="1">
      <c r="A53" s="529"/>
      <c r="C53" s="539" t="s">
        <v>2155</v>
      </c>
      <c r="E53" s="531"/>
      <c r="F53" s="532">
        <f>SUBTOTAL(9,F52:F52)</f>
        <v>2</v>
      </c>
      <c r="G53" s="532"/>
      <c r="N53" s="533"/>
    </row>
    <row r="54" spans="1:14" s="530" customFormat="1" ht="12" outlineLevel="2">
      <c r="A54" s="534">
        <v>2</v>
      </c>
      <c r="B54" s="535" t="s">
        <v>1084</v>
      </c>
      <c r="C54" s="535" t="s">
        <v>530</v>
      </c>
      <c r="D54" s="536" t="s">
        <v>422</v>
      </c>
      <c r="E54" s="537">
        <v>41700</v>
      </c>
      <c r="F54" s="538">
        <v>4</v>
      </c>
      <c r="G54" s="538">
        <v>3</v>
      </c>
      <c r="H54" s="536" t="s">
        <v>1089</v>
      </c>
      <c r="N54" s="533"/>
    </row>
    <row r="55" spans="1:14" s="530" customFormat="1" ht="12" outlineLevel="2">
      <c r="A55" s="534">
        <v>2</v>
      </c>
      <c r="B55" s="535" t="s">
        <v>1084</v>
      </c>
      <c r="C55" s="535" t="s">
        <v>530</v>
      </c>
      <c r="D55" s="536" t="s">
        <v>422</v>
      </c>
      <c r="E55" s="537">
        <v>41700</v>
      </c>
      <c r="F55" s="538">
        <v>2</v>
      </c>
      <c r="G55" s="538">
        <v>5</v>
      </c>
      <c r="H55" s="536" t="s">
        <v>1088</v>
      </c>
      <c r="N55" s="533"/>
    </row>
    <row r="56" spans="1:14" s="530" customFormat="1" ht="12" outlineLevel="2">
      <c r="A56" s="534">
        <v>2</v>
      </c>
      <c r="B56" s="535" t="s">
        <v>1084</v>
      </c>
      <c r="C56" s="535" t="s">
        <v>530</v>
      </c>
      <c r="D56" s="536" t="s">
        <v>416</v>
      </c>
      <c r="E56" s="537">
        <v>41560</v>
      </c>
      <c r="F56" s="538">
        <v>6</v>
      </c>
      <c r="G56" s="538">
        <v>1</v>
      </c>
      <c r="H56" s="536" t="s">
        <v>1086</v>
      </c>
      <c r="N56" s="533"/>
    </row>
    <row r="57" spans="1:14" s="530" customFormat="1" ht="12" outlineLevel="1">
      <c r="A57" s="534"/>
      <c r="B57" s="535"/>
      <c r="C57" s="540" t="s">
        <v>532</v>
      </c>
      <c r="D57" s="536"/>
      <c r="E57" s="537"/>
      <c r="F57" s="538">
        <f>SUBTOTAL(9,F54:F56)</f>
        <v>12</v>
      </c>
      <c r="G57" s="538"/>
      <c r="H57" s="536"/>
      <c r="N57" s="533"/>
    </row>
    <row r="58" spans="1:14" s="530" customFormat="1" ht="12" outlineLevel="2">
      <c r="A58" s="534">
        <v>2</v>
      </c>
      <c r="B58" s="535" t="s">
        <v>1084</v>
      </c>
      <c r="C58" s="535" t="s">
        <v>533</v>
      </c>
      <c r="D58" s="536" t="s">
        <v>422</v>
      </c>
      <c r="E58" s="537">
        <v>41700</v>
      </c>
      <c r="F58" s="538">
        <v>3</v>
      </c>
      <c r="G58" s="538">
        <v>4</v>
      </c>
      <c r="H58" s="536" t="s">
        <v>1087</v>
      </c>
      <c r="N58" s="533"/>
    </row>
    <row r="59" spans="1:14" s="530" customFormat="1" ht="12" outlineLevel="1">
      <c r="A59" s="534"/>
      <c r="B59" s="535"/>
      <c r="C59" s="540" t="s">
        <v>536</v>
      </c>
      <c r="D59" s="536"/>
      <c r="E59" s="537"/>
      <c r="F59" s="538">
        <f>SUBTOTAL(9,F58:F58)</f>
        <v>3</v>
      </c>
      <c r="G59" s="538"/>
      <c r="H59" s="536"/>
      <c r="N59" s="533"/>
    </row>
    <row r="60" spans="1:14" s="530" customFormat="1" ht="12" outlineLevel="2">
      <c r="A60" s="534">
        <v>2</v>
      </c>
      <c r="B60" s="535" t="s">
        <v>1084</v>
      </c>
      <c r="C60" s="535" t="s">
        <v>439</v>
      </c>
      <c r="D60" s="536" t="s">
        <v>416</v>
      </c>
      <c r="E60" s="537">
        <v>41560</v>
      </c>
      <c r="F60" s="538">
        <v>5</v>
      </c>
      <c r="G60" s="538">
        <v>2</v>
      </c>
      <c r="H60" s="536" t="s">
        <v>1090</v>
      </c>
      <c r="N60" s="533"/>
    </row>
    <row r="61" spans="1:14" s="530" customFormat="1" ht="12" outlineLevel="1">
      <c r="A61" s="534"/>
      <c r="B61" s="535"/>
      <c r="C61" s="540" t="s">
        <v>347</v>
      </c>
      <c r="D61" s="536"/>
      <c r="E61" s="537"/>
      <c r="F61" s="538">
        <f>SUBTOTAL(9,F60:F60)</f>
        <v>5</v>
      </c>
      <c r="G61" s="538"/>
      <c r="H61" s="536"/>
      <c r="N61" s="533"/>
    </row>
    <row r="62" spans="1:14" s="530" customFormat="1" ht="12" outlineLevel="2">
      <c r="A62" s="529">
        <v>2</v>
      </c>
      <c r="B62" s="530" t="s">
        <v>1084</v>
      </c>
      <c r="C62" s="530" t="s">
        <v>407</v>
      </c>
      <c r="D62" s="530" t="s">
        <v>325</v>
      </c>
      <c r="E62" s="531">
        <v>41797</v>
      </c>
      <c r="F62" s="532">
        <v>4</v>
      </c>
      <c r="G62" s="532">
        <v>3</v>
      </c>
      <c r="H62" s="530" t="s">
        <v>1089</v>
      </c>
      <c r="N62" s="533"/>
    </row>
    <row r="63" spans="1:14" s="530" customFormat="1" ht="12" outlineLevel="2">
      <c r="A63" s="529">
        <v>2</v>
      </c>
      <c r="B63" s="530" t="s">
        <v>1084</v>
      </c>
      <c r="C63" s="530" t="s">
        <v>407</v>
      </c>
      <c r="D63" s="530" t="s">
        <v>325</v>
      </c>
      <c r="E63" s="531">
        <v>41797</v>
      </c>
      <c r="F63" s="532">
        <v>3</v>
      </c>
      <c r="G63" s="532">
        <v>4</v>
      </c>
      <c r="H63" s="530" t="s">
        <v>1087</v>
      </c>
      <c r="N63" s="533"/>
    </row>
    <row r="64" spans="1:14" s="530" customFormat="1" ht="12" outlineLevel="2">
      <c r="A64" s="529">
        <v>2</v>
      </c>
      <c r="B64" s="530" t="s">
        <v>1084</v>
      </c>
      <c r="C64" s="530" t="s">
        <v>407</v>
      </c>
      <c r="D64" s="530" t="s">
        <v>365</v>
      </c>
      <c r="E64" s="531">
        <v>41811</v>
      </c>
      <c r="F64" s="532">
        <v>6</v>
      </c>
      <c r="G64" s="532">
        <v>1</v>
      </c>
      <c r="H64" s="530" t="s">
        <v>1086</v>
      </c>
      <c r="N64" s="533"/>
    </row>
    <row r="65" spans="1:14" s="548" customFormat="1" ht="12" outlineLevel="1">
      <c r="A65" s="547"/>
      <c r="C65" s="548" t="s">
        <v>412</v>
      </c>
      <c r="D65" s="543" t="s">
        <v>1446</v>
      </c>
      <c r="F65" s="549">
        <f>SUBTOTAL(9,F62:F64)</f>
        <v>13</v>
      </c>
      <c r="G65" s="549"/>
      <c r="N65" s="550"/>
    </row>
    <row r="66" spans="1:14" s="530" customFormat="1" ht="12" outlineLevel="2">
      <c r="A66" s="529">
        <v>2</v>
      </c>
      <c r="B66" s="530" t="s">
        <v>1084</v>
      </c>
      <c r="C66" s="530" t="s">
        <v>228</v>
      </c>
      <c r="D66" s="530" t="s">
        <v>325</v>
      </c>
      <c r="E66" s="531">
        <v>41797</v>
      </c>
      <c r="F66" s="532">
        <v>6</v>
      </c>
      <c r="G66" s="532">
        <v>1</v>
      </c>
      <c r="H66" s="530" t="s">
        <v>1086</v>
      </c>
      <c r="N66" s="533"/>
    </row>
    <row r="67" spans="1:14" s="530" customFormat="1" ht="12" outlineLevel="1">
      <c r="A67" s="529"/>
      <c r="C67" s="539" t="s">
        <v>229</v>
      </c>
      <c r="E67" s="531"/>
      <c r="F67" s="532">
        <f>SUBTOTAL(9,F66:F66)</f>
        <v>6</v>
      </c>
      <c r="G67" s="532"/>
      <c r="N67" s="533"/>
    </row>
    <row r="68" spans="1:14" s="530" customFormat="1" ht="12" outlineLevel="2">
      <c r="A68" s="534">
        <v>3</v>
      </c>
      <c r="B68" s="535" t="s">
        <v>1091</v>
      </c>
      <c r="C68" s="535" t="s">
        <v>429</v>
      </c>
      <c r="D68" s="536" t="s">
        <v>416</v>
      </c>
      <c r="E68" s="537">
        <v>41560</v>
      </c>
      <c r="F68" s="538">
        <v>6</v>
      </c>
      <c r="G68" s="538">
        <v>1</v>
      </c>
      <c r="H68" s="536" t="s">
        <v>1096</v>
      </c>
      <c r="N68" s="533"/>
    </row>
    <row r="69" spans="1:14" s="530" customFormat="1" ht="12" outlineLevel="1">
      <c r="A69" s="534"/>
      <c r="B69" s="535"/>
      <c r="C69" s="540" t="s">
        <v>430</v>
      </c>
      <c r="D69" s="536"/>
      <c r="E69" s="537"/>
      <c r="F69" s="538">
        <f>SUBTOTAL(9,F68:F68)</f>
        <v>6</v>
      </c>
      <c r="G69" s="538"/>
      <c r="H69" s="536"/>
      <c r="N69" s="533"/>
    </row>
    <row r="70" spans="1:14" s="530" customFormat="1" ht="12" outlineLevel="2">
      <c r="A70" s="534">
        <v>3</v>
      </c>
      <c r="B70" s="535" t="s">
        <v>1091</v>
      </c>
      <c r="C70" s="535" t="s">
        <v>1286</v>
      </c>
      <c r="D70" s="536" t="s">
        <v>422</v>
      </c>
      <c r="E70" s="537">
        <v>41700</v>
      </c>
      <c r="F70" s="538">
        <v>3</v>
      </c>
      <c r="G70" s="538">
        <v>4</v>
      </c>
      <c r="H70" s="536" t="s">
        <v>1094</v>
      </c>
      <c r="N70" s="533"/>
    </row>
    <row r="71" spans="1:14" s="530" customFormat="1" ht="12" outlineLevel="2">
      <c r="A71" s="534">
        <v>3</v>
      </c>
      <c r="B71" s="535" t="s">
        <v>1091</v>
      </c>
      <c r="C71" s="535" t="s">
        <v>1286</v>
      </c>
      <c r="D71" s="536" t="s">
        <v>422</v>
      </c>
      <c r="E71" s="537">
        <v>41700</v>
      </c>
      <c r="F71" s="538">
        <v>1</v>
      </c>
      <c r="G71" s="538">
        <v>6</v>
      </c>
      <c r="H71" s="536" t="s">
        <v>1097</v>
      </c>
      <c r="N71" s="533"/>
    </row>
    <row r="72" spans="1:14" s="530" customFormat="1" ht="12" outlineLevel="1">
      <c r="A72" s="534"/>
      <c r="B72" s="535"/>
      <c r="C72" s="540" t="s">
        <v>1287</v>
      </c>
      <c r="D72" s="536"/>
      <c r="E72" s="537"/>
      <c r="F72" s="538">
        <f>SUBTOTAL(9,F70:F71)</f>
        <v>4</v>
      </c>
      <c r="G72" s="538"/>
      <c r="H72" s="536"/>
      <c r="N72" s="533"/>
    </row>
    <row r="73" spans="1:14" s="530" customFormat="1" ht="12" outlineLevel="2">
      <c r="A73" s="534">
        <v>3</v>
      </c>
      <c r="B73" s="535" t="s">
        <v>1091</v>
      </c>
      <c r="C73" s="535" t="s">
        <v>304</v>
      </c>
      <c r="D73" s="536" t="s">
        <v>422</v>
      </c>
      <c r="E73" s="537">
        <v>41700</v>
      </c>
      <c r="F73" s="538">
        <v>6</v>
      </c>
      <c r="G73" s="538">
        <v>1</v>
      </c>
      <c r="H73" s="536" t="s">
        <v>1096</v>
      </c>
      <c r="N73" s="533"/>
    </row>
    <row r="74" spans="1:14" s="530" customFormat="1" ht="12" outlineLevel="1">
      <c r="A74" s="534"/>
      <c r="B74" s="535"/>
      <c r="C74" s="540" t="s">
        <v>305</v>
      </c>
      <c r="D74" s="536"/>
      <c r="E74" s="537"/>
      <c r="F74" s="538">
        <f>SUBTOTAL(9,F73:F73)</f>
        <v>6</v>
      </c>
      <c r="G74" s="538"/>
      <c r="H74" s="536"/>
      <c r="N74" s="533"/>
    </row>
    <row r="75" spans="1:14" s="530" customFormat="1" ht="12" outlineLevel="2">
      <c r="A75" s="534">
        <v>3</v>
      </c>
      <c r="B75" s="535" t="s">
        <v>1091</v>
      </c>
      <c r="C75" s="535" t="s">
        <v>245</v>
      </c>
      <c r="D75" s="536" t="s">
        <v>416</v>
      </c>
      <c r="E75" s="537">
        <v>41560</v>
      </c>
      <c r="F75" s="538">
        <v>3</v>
      </c>
      <c r="G75" s="538">
        <v>4</v>
      </c>
      <c r="H75" s="536" t="s">
        <v>1094</v>
      </c>
      <c r="N75" s="533"/>
    </row>
    <row r="76" spans="1:14" s="530" customFormat="1" ht="12" outlineLevel="1">
      <c r="A76" s="534"/>
      <c r="B76" s="535"/>
      <c r="C76" s="540" t="s">
        <v>248</v>
      </c>
      <c r="D76" s="536"/>
      <c r="E76" s="537"/>
      <c r="F76" s="538">
        <f>SUBTOTAL(9,F75:F75)</f>
        <v>3</v>
      </c>
      <c r="G76" s="538"/>
      <c r="H76" s="536"/>
      <c r="N76" s="533"/>
    </row>
    <row r="77" spans="1:14" s="530" customFormat="1" ht="12" outlineLevel="2">
      <c r="A77" s="529">
        <v>3</v>
      </c>
      <c r="B77" s="530" t="s">
        <v>1091</v>
      </c>
      <c r="C77" s="530" t="s">
        <v>20</v>
      </c>
      <c r="D77" s="530" t="s">
        <v>325</v>
      </c>
      <c r="E77" s="531">
        <v>41797</v>
      </c>
      <c r="F77" s="532">
        <v>5</v>
      </c>
      <c r="G77" s="532">
        <v>2</v>
      </c>
      <c r="H77" s="530" t="s">
        <v>1093</v>
      </c>
      <c r="N77" s="533"/>
    </row>
    <row r="78" spans="1:14" s="530" customFormat="1" ht="12" outlineLevel="1">
      <c r="A78" s="529"/>
      <c r="C78" s="539" t="s">
        <v>22</v>
      </c>
      <c r="E78" s="531"/>
      <c r="F78" s="532">
        <f>SUBTOTAL(9,F77:F77)</f>
        <v>5</v>
      </c>
      <c r="G78" s="532"/>
      <c r="N78" s="533"/>
    </row>
    <row r="79" spans="1:14" s="530" customFormat="1" ht="12" outlineLevel="2">
      <c r="A79" s="534">
        <v>3</v>
      </c>
      <c r="B79" s="535" t="s">
        <v>1091</v>
      </c>
      <c r="C79" s="535" t="s">
        <v>521</v>
      </c>
      <c r="D79" s="536" t="s">
        <v>422</v>
      </c>
      <c r="E79" s="537">
        <v>41700</v>
      </c>
      <c r="F79" s="538">
        <v>2</v>
      </c>
      <c r="G79" s="538">
        <v>5</v>
      </c>
      <c r="H79" s="536" t="s">
        <v>1095</v>
      </c>
      <c r="N79" s="533"/>
    </row>
    <row r="80" spans="1:14" s="530" customFormat="1" ht="12" outlineLevel="1">
      <c r="A80" s="534"/>
      <c r="B80" s="535"/>
      <c r="C80" s="540" t="s">
        <v>700</v>
      </c>
      <c r="D80" s="536"/>
      <c r="E80" s="537"/>
      <c r="F80" s="538">
        <f>SUBTOTAL(9,F79:F79)</f>
        <v>2</v>
      </c>
      <c r="G80" s="538"/>
      <c r="H80" s="536"/>
      <c r="N80" s="533"/>
    </row>
    <row r="81" spans="1:14" s="530" customFormat="1" ht="12" outlineLevel="2">
      <c r="A81" s="529">
        <v>3</v>
      </c>
      <c r="B81" s="530" t="s">
        <v>1091</v>
      </c>
      <c r="C81" s="530" t="s">
        <v>74</v>
      </c>
      <c r="D81" s="530" t="s">
        <v>325</v>
      </c>
      <c r="E81" s="531">
        <v>41797</v>
      </c>
      <c r="F81" s="532">
        <v>3</v>
      </c>
      <c r="G81" s="532">
        <v>4</v>
      </c>
      <c r="H81" s="530" t="s">
        <v>1094</v>
      </c>
      <c r="N81" s="533"/>
    </row>
    <row r="82" spans="1:14" s="530" customFormat="1" ht="12" outlineLevel="1">
      <c r="A82" s="529"/>
      <c r="C82" s="539" t="s">
        <v>75</v>
      </c>
      <c r="E82" s="531"/>
      <c r="F82" s="532">
        <f>SUBTOTAL(9,F81:F81)</f>
        <v>3</v>
      </c>
      <c r="G82" s="532"/>
      <c r="N82" s="533"/>
    </row>
    <row r="83" spans="1:14" s="530" customFormat="1" ht="12" outlineLevel="2">
      <c r="A83" s="529">
        <v>3</v>
      </c>
      <c r="B83" s="530" t="s">
        <v>1091</v>
      </c>
      <c r="C83" s="530" t="s">
        <v>116</v>
      </c>
      <c r="D83" s="530" t="s">
        <v>325</v>
      </c>
      <c r="E83" s="531">
        <v>41797</v>
      </c>
      <c r="F83" s="532">
        <v>6</v>
      </c>
      <c r="G83" s="532">
        <v>1</v>
      </c>
      <c r="H83" s="530" t="s">
        <v>1096</v>
      </c>
      <c r="N83" s="533"/>
    </row>
    <row r="84" spans="1:14" s="530" customFormat="1" ht="12" outlineLevel="2">
      <c r="A84" s="529">
        <v>3</v>
      </c>
      <c r="B84" s="530" t="s">
        <v>1091</v>
      </c>
      <c r="C84" s="530" t="s">
        <v>116</v>
      </c>
      <c r="D84" s="530" t="s">
        <v>365</v>
      </c>
      <c r="E84" s="531">
        <v>41811</v>
      </c>
      <c r="F84" s="532">
        <v>4</v>
      </c>
      <c r="G84" s="532">
        <v>3</v>
      </c>
      <c r="H84" s="530" t="s">
        <v>1092</v>
      </c>
      <c r="N84" s="533"/>
    </row>
    <row r="85" spans="1:14" s="530" customFormat="1" ht="12" outlineLevel="1">
      <c r="A85" s="529"/>
      <c r="C85" s="539" t="s">
        <v>136</v>
      </c>
      <c r="E85" s="531"/>
      <c r="F85" s="532">
        <f>SUBTOTAL(9,F83:F84)</f>
        <v>10</v>
      </c>
      <c r="G85" s="532"/>
      <c r="N85" s="533"/>
    </row>
    <row r="86" spans="1:14" s="530" customFormat="1" ht="12" outlineLevel="2">
      <c r="A86" s="529">
        <v>3</v>
      </c>
      <c r="B86" s="530" t="s">
        <v>1091</v>
      </c>
      <c r="C86" s="530" t="s">
        <v>76</v>
      </c>
      <c r="D86" s="530" t="s">
        <v>325</v>
      </c>
      <c r="E86" s="531">
        <v>41797</v>
      </c>
      <c r="F86" s="532">
        <v>4</v>
      </c>
      <c r="G86" s="532">
        <v>3</v>
      </c>
      <c r="H86" s="530" t="s">
        <v>1092</v>
      </c>
      <c r="N86" s="533"/>
    </row>
    <row r="87" spans="1:14" s="530" customFormat="1" ht="12" outlineLevel="1">
      <c r="A87" s="529"/>
      <c r="C87" s="539" t="s">
        <v>77</v>
      </c>
      <c r="E87" s="531"/>
      <c r="F87" s="532">
        <f>SUBTOTAL(9,F86:F86)</f>
        <v>4</v>
      </c>
      <c r="G87" s="532"/>
      <c r="N87" s="533"/>
    </row>
    <row r="88" spans="1:14" s="530" customFormat="1" ht="12" outlineLevel="2">
      <c r="A88" s="534">
        <v>3</v>
      </c>
      <c r="B88" s="535" t="s">
        <v>1091</v>
      </c>
      <c r="C88" s="535" t="s">
        <v>180</v>
      </c>
      <c r="D88" s="536" t="s">
        <v>416</v>
      </c>
      <c r="E88" s="537">
        <v>41560</v>
      </c>
      <c r="F88" s="538">
        <v>2</v>
      </c>
      <c r="G88" s="538">
        <v>5</v>
      </c>
      <c r="H88" s="536" t="s">
        <v>1095</v>
      </c>
      <c r="N88" s="533"/>
    </row>
    <row r="89" spans="1:14" s="530" customFormat="1" ht="12" outlineLevel="1">
      <c r="A89" s="534"/>
      <c r="B89" s="535"/>
      <c r="C89" s="540" t="s">
        <v>182</v>
      </c>
      <c r="D89" s="536"/>
      <c r="E89" s="537"/>
      <c r="F89" s="538">
        <f>SUBTOTAL(9,F88:F88)</f>
        <v>2</v>
      </c>
      <c r="G89" s="538"/>
      <c r="H89" s="536"/>
      <c r="N89" s="533"/>
    </row>
    <row r="90" spans="1:14" s="530" customFormat="1" ht="12" outlineLevel="2">
      <c r="A90" s="534">
        <v>3</v>
      </c>
      <c r="B90" s="535" t="s">
        <v>1091</v>
      </c>
      <c r="C90" s="535" t="s">
        <v>533</v>
      </c>
      <c r="D90" s="536" t="s">
        <v>422</v>
      </c>
      <c r="E90" s="537">
        <v>41700</v>
      </c>
      <c r="F90" s="538">
        <v>4</v>
      </c>
      <c r="G90" s="538">
        <v>3</v>
      </c>
      <c r="H90" s="536" t="s">
        <v>1092</v>
      </c>
      <c r="N90" s="533"/>
    </row>
    <row r="91" spans="1:14" s="530" customFormat="1" ht="12" outlineLevel="1">
      <c r="A91" s="534"/>
      <c r="B91" s="535"/>
      <c r="C91" s="540" t="s">
        <v>536</v>
      </c>
      <c r="D91" s="536"/>
      <c r="E91" s="537"/>
      <c r="F91" s="538">
        <f>SUBTOTAL(9,F90:F90)</f>
        <v>4</v>
      </c>
      <c r="G91" s="538"/>
      <c r="H91" s="536"/>
      <c r="N91" s="533"/>
    </row>
    <row r="92" spans="1:14" s="530" customFormat="1" ht="12" outlineLevel="2">
      <c r="A92" s="534">
        <v>3</v>
      </c>
      <c r="B92" s="535" t="s">
        <v>1091</v>
      </c>
      <c r="C92" s="535" t="s">
        <v>439</v>
      </c>
      <c r="D92" s="536" t="s">
        <v>422</v>
      </c>
      <c r="E92" s="537">
        <v>41700</v>
      </c>
      <c r="F92" s="538">
        <v>5</v>
      </c>
      <c r="G92" s="538">
        <v>2</v>
      </c>
      <c r="H92" s="536" t="s">
        <v>1093</v>
      </c>
      <c r="N92" s="533"/>
    </row>
    <row r="93" spans="1:14" s="530" customFormat="1" ht="12" outlineLevel="1">
      <c r="A93" s="534"/>
      <c r="B93" s="535"/>
      <c r="C93" s="540" t="s">
        <v>347</v>
      </c>
      <c r="D93" s="536"/>
      <c r="E93" s="537"/>
      <c r="F93" s="538">
        <f>SUBTOTAL(9,F92:F92)</f>
        <v>5</v>
      </c>
      <c r="G93" s="538"/>
      <c r="H93" s="536"/>
      <c r="N93" s="533"/>
    </row>
    <row r="94" spans="1:14" s="530" customFormat="1" ht="12" outlineLevel="2">
      <c r="A94" s="534">
        <v>3</v>
      </c>
      <c r="B94" s="535" t="s">
        <v>1091</v>
      </c>
      <c r="C94" s="535" t="s">
        <v>350</v>
      </c>
      <c r="D94" s="536" t="s">
        <v>416</v>
      </c>
      <c r="E94" s="537">
        <v>41560</v>
      </c>
      <c r="F94" s="538">
        <v>5</v>
      </c>
      <c r="G94" s="538">
        <v>2</v>
      </c>
      <c r="H94" s="536" t="s">
        <v>1093</v>
      </c>
      <c r="N94" s="533"/>
    </row>
    <row r="95" spans="1:14" s="530" customFormat="1" ht="12" outlineLevel="2">
      <c r="A95" s="534">
        <v>3</v>
      </c>
      <c r="B95" s="535" t="s">
        <v>1091</v>
      </c>
      <c r="C95" s="535" t="s">
        <v>350</v>
      </c>
      <c r="D95" s="536" t="s">
        <v>416</v>
      </c>
      <c r="E95" s="537">
        <v>41560</v>
      </c>
      <c r="F95" s="538">
        <v>4</v>
      </c>
      <c r="G95" s="538">
        <v>3</v>
      </c>
      <c r="H95" s="536" t="s">
        <v>1092</v>
      </c>
      <c r="N95" s="533"/>
    </row>
    <row r="96" spans="1:14" s="530" customFormat="1" ht="12" outlineLevel="2">
      <c r="A96" s="529">
        <v>3</v>
      </c>
      <c r="B96" s="530" t="s">
        <v>1091</v>
      </c>
      <c r="C96" s="530" t="s">
        <v>350</v>
      </c>
      <c r="D96" s="530" t="s">
        <v>325</v>
      </c>
      <c r="E96" s="531">
        <v>41797</v>
      </c>
      <c r="F96" s="532">
        <v>2</v>
      </c>
      <c r="G96" s="532">
        <v>5</v>
      </c>
      <c r="H96" s="530" t="s">
        <v>1095</v>
      </c>
      <c r="N96" s="533"/>
    </row>
    <row r="97" spans="1:14" s="530" customFormat="1" ht="12" outlineLevel="2">
      <c r="A97" s="529">
        <v>3</v>
      </c>
      <c r="B97" s="530" t="s">
        <v>1091</v>
      </c>
      <c r="C97" s="530" t="s">
        <v>350</v>
      </c>
      <c r="D97" s="530" t="s">
        <v>365</v>
      </c>
      <c r="E97" s="531">
        <v>41811</v>
      </c>
      <c r="F97" s="532">
        <v>3</v>
      </c>
      <c r="G97" s="532">
        <v>4</v>
      </c>
      <c r="H97" s="530" t="s">
        <v>1094</v>
      </c>
      <c r="N97" s="533"/>
    </row>
    <row r="98" spans="1:14" s="548" customFormat="1" ht="12" outlineLevel="1">
      <c r="A98" s="547"/>
      <c r="C98" s="548" t="s">
        <v>351</v>
      </c>
      <c r="D98" s="551" t="s">
        <v>1446</v>
      </c>
      <c r="E98" s="552"/>
      <c r="F98" s="549">
        <f>SUBTOTAL(9,F94:F97)</f>
        <v>14</v>
      </c>
      <c r="G98" s="549"/>
      <c r="N98" s="550"/>
    </row>
    <row r="99" spans="1:14" s="530" customFormat="1" ht="12" outlineLevel="2">
      <c r="A99" s="534">
        <v>3</v>
      </c>
      <c r="B99" s="535" t="s">
        <v>1091</v>
      </c>
      <c r="C99" s="535" t="s">
        <v>407</v>
      </c>
      <c r="D99" s="536" t="s">
        <v>416</v>
      </c>
      <c r="E99" s="537">
        <v>41560</v>
      </c>
      <c r="F99" s="538">
        <v>1</v>
      </c>
      <c r="G99" s="538">
        <v>6</v>
      </c>
      <c r="H99" s="536" t="s">
        <v>1097</v>
      </c>
      <c r="N99" s="533"/>
    </row>
    <row r="100" spans="1:14" s="530" customFormat="1" ht="12" outlineLevel="1">
      <c r="A100" s="534"/>
      <c r="B100" s="535"/>
      <c r="C100" s="540" t="s">
        <v>412</v>
      </c>
      <c r="D100" s="536"/>
      <c r="E100" s="537"/>
      <c r="F100" s="538">
        <f>SUBTOTAL(9,F99:F99)</f>
        <v>1</v>
      </c>
      <c r="G100" s="538"/>
      <c r="H100" s="536"/>
      <c r="N100" s="533"/>
    </row>
    <row r="101" spans="1:14" s="530" customFormat="1" ht="12" outlineLevel="2">
      <c r="A101" s="529">
        <v>3</v>
      </c>
      <c r="B101" s="530" t="s">
        <v>1091</v>
      </c>
      <c r="C101" s="530" t="s">
        <v>148</v>
      </c>
      <c r="D101" s="530" t="s">
        <v>325</v>
      </c>
      <c r="E101" s="531">
        <v>41797</v>
      </c>
      <c r="F101" s="532">
        <v>1</v>
      </c>
      <c r="G101" s="532">
        <v>6</v>
      </c>
      <c r="H101" s="530" t="s">
        <v>1097</v>
      </c>
      <c r="N101" s="533"/>
    </row>
    <row r="102" spans="1:14" s="530" customFormat="1" ht="12" outlineLevel="1">
      <c r="A102" s="529"/>
      <c r="C102" s="539" t="s">
        <v>149</v>
      </c>
      <c r="E102" s="531"/>
      <c r="F102" s="532">
        <f>SUBTOTAL(9,F101:F101)</f>
        <v>1</v>
      </c>
      <c r="G102" s="532"/>
      <c r="N102" s="533"/>
    </row>
    <row r="103" spans="1:14" s="530" customFormat="1" ht="12" outlineLevel="2">
      <c r="A103" s="534">
        <v>4</v>
      </c>
      <c r="B103" s="535" t="s">
        <v>1098</v>
      </c>
      <c r="C103" s="535" t="s">
        <v>1286</v>
      </c>
      <c r="D103" s="536" t="s">
        <v>422</v>
      </c>
      <c r="E103" s="537">
        <v>41700</v>
      </c>
      <c r="F103" s="538">
        <v>1</v>
      </c>
      <c r="G103" s="538">
        <v>6</v>
      </c>
      <c r="H103" s="536" t="s">
        <v>1105</v>
      </c>
      <c r="N103" s="533"/>
    </row>
    <row r="104" spans="1:14" s="530" customFormat="1" ht="12" outlineLevel="1">
      <c r="A104" s="534"/>
      <c r="B104" s="535"/>
      <c r="C104" s="540" t="s">
        <v>1287</v>
      </c>
      <c r="D104" s="536"/>
      <c r="E104" s="537"/>
      <c r="F104" s="538">
        <f>SUBTOTAL(9,F103:F103)</f>
        <v>1</v>
      </c>
      <c r="G104" s="538"/>
      <c r="H104" s="536"/>
      <c r="N104" s="533"/>
    </row>
    <row r="105" spans="1:14" s="530" customFormat="1" ht="12" outlineLevel="2">
      <c r="A105" s="534">
        <v>4</v>
      </c>
      <c r="B105" s="535" t="s">
        <v>1098</v>
      </c>
      <c r="C105" s="535" t="s">
        <v>383</v>
      </c>
      <c r="D105" s="536" t="s">
        <v>416</v>
      </c>
      <c r="E105" s="537">
        <v>41560</v>
      </c>
      <c r="F105" s="538">
        <v>3</v>
      </c>
      <c r="G105" s="538">
        <v>4</v>
      </c>
      <c r="H105" s="536" t="s">
        <v>1104</v>
      </c>
      <c r="N105" s="533"/>
    </row>
    <row r="106" spans="1:14" s="530" customFormat="1" ht="12" outlineLevel="2">
      <c r="A106" s="534">
        <v>4</v>
      </c>
      <c r="B106" s="535" t="s">
        <v>1098</v>
      </c>
      <c r="C106" s="535" t="s">
        <v>383</v>
      </c>
      <c r="D106" s="536" t="s">
        <v>416</v>
      </c>
      <c r="E106" s="537">
        <v>41560</v>
      </c>
      <c r="F106" s="538">
        <v>1</v>
      </c>
      <c r="G106" s="538">
        <v>6</v>
      </c>
      <c r="H106" s="536" t="s">
        <v>1105</v>
      </c>
      <c r="N106" s="533"/>
    </row>
    <row r="107" spans="1:14" s="530" customFormat="1" ht="12" outlineLevel="1">
      <c r="A107" s="534"/>
      <c r="B107" s="535"/>
      <c r="C107" s="540" t="s">
        <v>384</v>
      </c>
      <c r="D107" s="536"/>
      <c r="E107" s="537"/>
      <c r="F107" s="538">
        <f>SUBTOTAL(9,F105:F106)</f>
        <v>4</v>
      </c>
      <c r="G107" s="538"/>
      <c r="H107" s="536"/>
      <c r="N107" s="533"/>
    </row>
    <row r="108" spans="1:14" s="530" customFormat="1" ht="12" outlineLevel="2">
      <c r="A108" s="534">
        <v>4</v>
      </c>
      <c r="B108" s="535" t="s">
        <v>1098</v>
      </c>
      <c r="C108" s="535" t="s">
        <v>1645</v>
      </c>
      <c r="D108" s="536" t="s">
        <v>416</v>
      </c>
      <c r="E108" s="537">
        <v>41560</v>
      </c>
      <c r="F108" s="538">
        <v>2</v>
      </c>
      <c r="G108" s="538">
        <v>5</v>
      </c>
      <c r="H108" s="536" t="s">
        <v>1102</v>
      </c>
      <c r="N108" s="533"/>
    </row>
    <row r="109" spans="1:14" s="530" customFormat="1" ht="12" outlineLevel="1">
      <c r="A109" s="534"/>
      <c r="B109" s="535"/>
      <c r="C109" s="540" t="s">
        <v>1646</v>
      </c>
      <c r="D109" s="536"/>
      <c r="E109" s="537"/>
      <c r="F109" s="538">
        <f>SUBTOTAL(9,F108:F108)</f>
        <v>2</v>
      </c>
      <c r="G109" s="538"/>
      <c r="H109" s="536"/>
      <c r="N109" s="533"/>
    </row>
    <row r="110" spans="1:14" s="530" customFormat="1" ht="12" outlineLevel="2">
      <c r="A110" s="534">
        <v>4</v>
      </c>
      <c r="B110" s="535" t="s">
        <v>1098</v>
      </c>
      <c r="C110" s="535" t="s">
        <v>245</v>
      </c>
      <c r="D110" s="536" t="s">
        <v>416</v>
      </c>
      <c r="E110" s="537">
        <v>41560</v>
      </c>
      <c r="F110" s="538">
        <v>4</v>
      </c>
      <c r="G110" s="538">
        <v>3</v>
      </c>
      <c r="H110" s="536" t="s">
        <v>1106</v>
      </c>
      <c r="N110" s="533"/>
    </row>
    <row r="111" spans="1:14" s="530" customFormat="1" ht="12" outlineLevel="1">
      <c r="A111" s="534"/>
      <c r="B111" s="535"/>
      <c r="C111" s="540" t="s">
        <v>248</v>
      </c>
      <c r="D111" s="536"/>
      <c r="E111" s="537"/>
      <c r="F111" s="538">
        <f>SUBTOTAL(9,F110:F110)</f>
        <v>4</v>
      </c>
      <c r="G111" s="538"/>
      <c r="H111" s="536"/>
      <c r="N111" s="533"/>
    </row>
    <row r="112" spans="1:14" s="530" customFormat="1" ht="12" outlineLevel="2">
      <c r="A112" s="529">
        <v>4</v>
      </c>
      <c r="B112" s="530" t="s">
        <v>1098</v>
      </c>
      <c r="C112" s="530" t="s">
        <v>2064</v>
      </c>
      <c r="D112" s="530" t="s">
        <v>325</v>
      </c>
      <c r="E112" s="531">
        <v>41797</v>
      </c>
      <c r="F112" s="532">
        <v>4</v>
      </c>
      <c r="G112" s="532">
        <v>3</v>
      </c>
      <c r="H112" s="530" t="s">
        <v>1106</v>
      </c>
      <c r="N112" s="533"/>
    </row>
    <row r="113" spans="1:14" s="530" customFormat="1" ht="12" outlineLevel="1">
      <c r="A113" s="529"/>
      <c r="C113" s="539" t="s">
        <v>2065</v>
      </c>
      <c r="E113" s="531"/>
      <c r="F113" s="532">
        <f>SUBTOTAL(9,F112:F112)</f>
        <v>4</v>
      </c>
      <c r="G113" s="532"/>
      <c r="N113" s="533"/>
    </row>
    <row r="114" spans="1:14" s="530" customFormat="1" ht="12" outlineLevel="2">
      <c r="A114" s="534">
        <v>4</v>
      </c>
      <c r="B114" s="535" t="s">
        <v>1098</v>
      </c>
      <c r="C114" s="535" t="s">
        <v>153</v>
      </c>
      <c r="D114" s="536" t="s">
        <v>422</v>
      </c>
      <c r="E114" s="537">
        <v>41700</v>
      </c>
      <c r="F114" s="538">
        <v>6</v>
      </c>
      <c r="G114" s="538">
        <v>1</v>
      </c>
      <c r="H114" s="536" t="s">
        <v>1100</v>
      </c>
      <c r="N114" s="533"/>
    </row>
    <row r="115" spans="1:14" s="530" customFormat="1" ht="12" outlineLevel="2">
      <c r="A115" s="529">
        <v>4</v>
      </c>
      <c r="B115" s="530" t="s">
        <v>1098</v>
      </c>
      <c r="C115" s="530" t="s">
        <v>153</v>
      </c>
      <c r="D115" s="530" t="s">
        <v>325</v>
      </c>
      <c r="E115" s="531">
        <v>41797</v>
      </c>
      <c r="F115" s="532">
        <v>3</v>
      </c>
      <c r="G115" s="532">
        <v>4</v>
      </c>
      <c r="H115" s="530" t="s">
        <v>1104</v>
      </c>
      <c r="N115" s="533"/>
    </row>
    <row r="116" spans="1:14" s="530" customFormat="1" ht="12" outlineLevel="1">
      <c r="A116" s="529"/>
      <c r="C116" s="539" t="s">
        <v>154</v>
      </c>
      <c r="E116" s="531"/>
      <c r="F116" s="532">
        <f>SUBTOTAL(9,F114:F115)</f>
        <v>9</v>
      </c>
      <c r="G116" s="532"/>
      <c r="N116" s="533"/>
    </row>
    <row r="117" spans="1:14" s="530" customFormat="1" ht="12" outlineLevel="2">
      <c r="A117" s="534">
        <v>4</v>
      </c>
      <c r="B117" s="535" t="s">
        <v>1098</v>
      </c>
      <c r="C117" s="535" t="s">
        <v>96</v>
      </c>
      <c r="D117" s="536" t="s">
        <v>422</v>
      </c>
      <c r="E117" s="537">
        <v>41700</v>
      </c>
      <c r="F117" s="538">
        <v>2</v>
      </c>
      <c r="G117" s="538">
        <v>5</v>
      </c>
      <c r="H117" s="536" t="s">
        <v>1102</v>
      </c>
      <c r="N117" s="533"/>
    </row>
    <row r="118" spans="1:14" s="530" customFormat="1" ht="12" outlineLevel="1">
      <c r="A118" s="534"/>
      <c r="B118" s="535"/>
      <c r="C118" s="540" t="s">
        <v>98</v>
      </c>
      <c r="D118" s="536"/>
      <c r="E118" s="537"/>
      <c r="F118" s="538">
        <f>SUBTOTAL(9,F117:F117)</f>
        <v>2</v>
      </c>
      <c r="G118" s="538"/>
      <c r="H118" s="536"/>
      <c r="N118" s="533"/>
    </row>
    <row r="119" spans="1:14" s="530" customFormat="1" ht="12" outlineLevel="2">
      <c r="A119" s="529">
        <v>4</v>
      </c>
      <c r="B119" s="530" t="s">
        <v>1098</v>
      </c>
      <c r="C119" s="530" t="s">
        <v>167</v>
      </c>
      <c r="D119" s="530" t="s">
        <v>325</v>
      </c>
      <c r="E119" s="531">
        <v>41797</v>
      </c>
      <c r="F119" s="532">
        <v>1</v>
      </c>
      <c r="G119" s="532">
        <v>6</v>
      </c>
      <c r="H119" s="530" t="s">
        <v>1105</v>
      </c>
      <c r="N119" s="533"/>
    </row>
    <row r="120" spans="1:14" s="530" customFormat="1" ht="12" outlineLevel="1">
      <c r="A120" s="529"/>
      <c r="C120" s="539" t="s">
        <v>170</v>
      </c>
      <c r="E120" s="531"/>
      <c r="F120" s="532">
        <f>SUBTOTAL(9,F119:F119)</f>
        <v>1</v>
      </c>
      <c r="G120" s="532"/>
      <c r="N120" s="533"/>
    </row>
    <row r="121" spans="1:14" s="530" customFormat="1" ht="12" outlineLevel="2">
      <c r="A121" s="529">
        <v>4</v>
      </c>
      <c r="B121" s="530" t="s">
        <v>1098</v>
      </c>
      <c r="C121" s="530" t="s">
        <v>262</v>
      </c>
      <c r="D121" s="530" t="s">
        <v>325</v>
      </c>
      <c r="E121" s="531">
        <v>41797</v>
      </c>
      <c r="F121" s="532">
        <v>5</v>
      </c>
      <c r="G121" s="532">
        <v>2</v>
      </c>
      <c r="H121" s="530" t="s">
        <v>1099</v>
      </c>
      <c r="N121" s="533"/>
    </row>
    <row r="122" spans="1:14" s="530" customFormat="1" ht="12" outlineLevel="2">
      <c r="A122" s="529">
        <v>4</v>
      </c>
      <c r="B122" s="530" t="s">
        <v>1098</v>
      </c>
      <c r="C122" s="530" t="s">
        <v>262</v>
      </c>
      <c r="D122" s="530" t="s">
        <v>325</v>
      </c>
      <c r="E122" s="531">
        <v>41797</v>
      </c>
      <c r="F122" s="532">
        <v>2</v>
      </c>
      <c r="G122" s="532">
        <v>5</v>
      </c>
      <c r="H122" s="530" t="s">
        <v>1102</v>
      </c>
      <c r="N122" s="533"/>
    </row>
    <row r="123" spans="1:14" s="530" customFormat="1" ht="12" outlineLevel="2">
      <c r="A123" s="529">
        <v>4</v>
      </c>
      <c r="B123" s="530" t="s">
        <v>1098</v>
      </c>
      <c r="C123" s="530" t="s">
        <v>262</v>
      </c>
      <c r="D123" s="530" t="s">
        <v>365</v>
      </c>
      <c r="E123" s="531">
        <v>41811</v>
      </c>
      <c r="F123" s="532">
        <v>4</v>
      </c>
      <c r="G123" s="532">
        <v>3</v>
      </c>
      <c r="H123" s="530" t="s">
        <v>1106</v>
      </c>
      <c r="N123" s="533"/>
    </row>
    <row r="124" spans="1:14" s="548" customFormat="1" ht="12" outlineLevel="1">
      <c r="A124" s="547"/>
      <c r="C124" s="548" t="s">
        <v>264</v>
      </c>
      <c r="D124" s="551" t="s">
        <v>1446</v>
      </c>
      <c r="E124" s="552"/>
      <c r="F124" s="549">
        <f>SUBTOTAL(9,F121:F123)</f>
        <v>11</v>
      </c>
      <c r="G124" s="549"/>
      <c r="N124" s="550"/>
    </row>
    <row r="125" spans="1:14" s="530" customFormat="1" ht="12" outlineLevel="2">
      <c r="A125" s="534">
        <v>4</v>
      </c>
      <c r="B125" s="535" t="s">
        <v>1098</v>
      </c>
      <c r="C125" s="535" t="s">
        <v>1101</v>
      </c>
      <c r="D125" s="536" t="s">
        <v>416</v>
      </c>
      <c r="E125" s="537">
        <v>41560</v>
      </c>
      <c r="F125" s="538">
        <v>6</v>
      </c>
      <c r="G125" s="538">
        <v>1</v>
      </c>
      <c r="H125" s="536" t="s">
        <v>1100</v>
      </c>
      <c r="N125" s="533"/>
    </row>
    <row r="126" spans="1:14" s="530" customFormat="1" ht="12" outlineLevel="1">
      <c r="A126" s="534"/>
      <c r="B126" s="535"/>
      <c r="C126" s="540" t="s">
        <v>1103</v>
      </c>
      <c r="D126" s="536"/>
      <c r="E126" s="537"/>
      <c r="F126" s="538">
        <f>SUBTOTAL(9,F125:F125)</f>
        <v>6</v>
      </c>
      <c r="G126" s="538"/>
      <c r="H126" s="536"/>
      <c r="N126" s="533"/>
    </row>
    <row r="127" spans="1:14" s="530" customFormat="1" ht="12" outlineLevel="2">
      <c r="A127" s="534">
        <v>4</v>
      </c>
      <c r="B127" s="535" t="s">
        <v>1098</v>
      </c>
      <c r="C127" s="535" t="s">
        <v>533</v>
      </c>
      <c r="D127" s="536" t="s">
        <v>422</v>
      </c>
      <c r="E127" s="537">
        <v>41700</v>
      </c>
      <c r="F127" s="538">
        <v>5</v>
      </c>
      <c r="G127" s="538">
        <v>2</v>
      </c>
      <c r="H127" s="536" t="s">
        <v>1099</v>
      </c>
      <c r="N127" s="533"/>
    </row>
    <row r="128" spans="1:14" s="530" customFormat="1" ht="12" outlineLevel="2">
      <c r="A128" s="534">
        <v>4</v>
      </c>
      <c r="B128" s="535" t="s">
        <v>1098</v>
      </c>
      <c r="C128" s="535" t="s">
        <v>533</v>
      </c>
      <c r="D128" s="536" t="s">
        <v>422</v>
      </c>
      <c r="E128" s="537">
        <v>41700</v>
      </c>
      <c r="F128" s="538">
        <v>4</v>
      </c>
      <c r="G128" s="538">
        <v>3</v>
      </c>
      <c r="H128" s="536" t="s">
        <v>1106</v>
      </c>
      <c r="N128" s="533"/>
    </row>
    <row r="129" spans="1:14" s="530" customFormat="1" ht="12" outlineLevel="1">
      <c r="A129" s="534"/>
      <c r="B129" s="535"/>
      <c r="C129" s="540" t="s">
        <v>536</v>
      </c>
      <c r="D129" s="536"/>
      <c r="E129" s="537"/>
      <c r="F129" s="538">
        <f>SUBTOTAL(9,F127:F128)</f>
        <v>9</v>
      </c>
      <c r="G129" s="538"/>
      <c r="H129" s="536"/>
      <c r="N129" s="533"/>
    </row>
    <row r="130" spans="1:14" s="530" customFormat="1" ht="12" outlineLevel="2">
      <c r="A130" s="534">
        <v>4</v>
      </c>
      <c r="B130" s="535" t="s">
        <v>1098</v>
      </c>
      <c r="C130" s="535" t="s">
        <v>250</v>
      </c>
      <c r="D130" s="536" t="s">
        <v>422</v>
      </c>
      <c r="E130" s="537">
        <v>41700</v>
      </c>
      <c r="F130" s="538">
        <v>3</v>
      </c>
      <c r="G130" s="538">
        <v>4</v>
      </c>
      <c r="H130" s="536" t="s">
        <v>1104</v>
      </c>
      <c r="N130" s="533"/>
    </row>
    <row r="131" spans="1:14" s="530" customFormat="1" ht="12" outlineLevel="1">
      <c r="A131" s="534"/>
      <c r="B131" s="535"/>
      <c r="C131" s="540" t="s">
        <v>202</v>
      </c>
      <c r="D131" s="536"/>
      <c r="E131" s="537"/>
      <c r="F131" s="538">
        <f>SUBTOTAL(9,F130:F130)</f>
        <v>3</v>
      </c>
      <c r="G131" s="538"/>
      <c r="H131" s="536"/>
      <c r="N131" s="533"/>
    </row>
    <row r="132" spans="1:14" s="530" customFormat="1" ht="12" outlineLevel="2">
      <c r="A132" s="534">
        <v>4</v>
      </c>
      <c r="B132" s="535" t="s">
        <v>1098</v>
      </c>
      <c r="C132" s="535" t="s">
        <v>1926</v>
      </c>
      <c r="D132" s="536" t="s">
        <v>416</v>
      </c>
      <c r="E132" s="537">
        <v>41560</v>
      </c>
      <c r="F132" s="538">
        <v>5</v>
      </c>
      <c r="G132" s="538">
        <v>2</v>
      </c>
      <c r="H132" s="536" t="s">
        <v>1099</v>
      </c>
      <c r="N132" s="533"/>
    </row>
    <row r="133" spans="1:14" s="530" customFormat="1" ht="12" outlineLevel="1">
      <c r="A133" s="534"/>
      <c r="B133" s="535"/>
      <c r="C133" s="540" t="s">
        <v>1928</v>
      </c>
      <c r="D133" s="536"/>
      <c r="E133" s="537"/>
      <c r="F133" s="538">
        <f>SUBTOTAL(9,F132:F132)</f>
        <v>5</v>
      </c>
      <c r="G133" s="538"/>
      <c r="H133" s="536"/>
      <c r="N133" s="533"/>
    </row>
    <row r="134" spans="1:14" s="530" customFormat="1" ht="12" outlineLevel="2">
      <c r="A134" s="529">
        <v>4</v>
      </c>
      <c r="B134" s="530" t="s">
        <v>1098</v>
      </c>
      <c r="C134" s="530" t="s">
        <v>228</v>
      </c>
      <c r="D134" s="530" t="s">
        <v>325</v>
      </c>
      <c r="E134" s="531">
        <v>41797</v>
      </c>
      <c r="F134" s="532">
        <v>6</v>
      </c>
      <c r="G134" s="532">
        <v>1</v>
      </c>
      <c r="H134" s="530" t="s">
        <v>1100</v>
      </c>
      <c r="N134" s="533"/>
    </row>
    <row r="135" spans="1:14" s="530" customFormat="1" ht="12" outlineLevel="1">
      <c r="A135" s="529"/>
      <c r="C135" s="539" t="s">
        <v>229</v>
      </c>
      <c r="E135" s="531"/>
      <c r="F135" s="532">
        <f>SUBTOTAL(9,F134:F134)</f>
        <v>6</v>
      </c>
      <c r="G135" s="532"/>
      <c r="N135" s="533"/>
    </row>
    <row r="136" spans="1:14" s="530" customFormat="1" ht="12" outlineLevel="2">
      <c r="A136" s="534">
        <v>5</v>
      </c>
      <c r="B136" s="535" t="s">
        <v>1107</v>
      </c>
      <c r="C136" s="535" t="s">
        <v>1965</v>
      </c>
      <c r="D136" s="536" t="s">
        <v>422</v>
      </c>
      <c r="E136" s="537">
        <v>41700</v>
      </c>
      <c r="F136" s="538">
        <v>2</v>
      </c>
      <c r="G136" s="538">
        <v>5</v>
      </c>
      <c r="H136" s="536" t="s">
        <v>1111</v>
      </c>
      <c r="N136" s="533"/>
    </row>
    <row r="137" spans="1:14" s="530" customFormat="1" ht="12" outlineLevel="1">
      <c r="A137" s="534"/>
      <c r="B137" s="535"/>
      <c r="C137" s="540" t="s">
        <v>1966</v>
      </c>
      <c r="D137" s="536"/>
      <c r="E137" s="537"/>
      <c r="F137" s="538">
        <f>SUBTOTAL(9,F136:F136)</f>
        <v>2</v>
      </c>
      <c r="G137" s="538"/>
      <c r="H137" s="536"/>
      <c r="N137" s="533"/>
    </row>
    <row r="138" spans="1:14" s="530" customFormat="1" ht="12" outlineLevel="2">
      <c r="A138" s="529">
        <v>5</v>
      </c>
      <c r="B138" s="530" t="s">
        <v>1107</v>
      </c>
      <c r="C138" s="530" t="s">
        <v>96</v>
      </c>
      <c r="D138" s="530" t="s">
        <v>325</v>
      </c>
      <c r="E138" s="531">
        <v>41797</v>
      </c>
      <c r="F138" s="532">
        <v>6</v>
      </c>
      <c r="G138" s="532">
        <v>1</v>
      </c>
      <c r="H138" s="530" t="s">
        <v>1109</v>
      </c>
      <c r="N138" s="533"/>
    </row>
    <row r="139" spans="1:14" s="530" customFormat="1" ht="12" outlineLevel="2">
      <c r="A139" s="529">
        <v>5</v>
      </c>
      <c r="B139" s="530" t="s">
        <v>1107</v>
      </c>
      <c r="C139" s="530" t="s">
        <v>96</v>
      </c>
      <c r="D139" s="530" t="s">
        <v>365</v>
      </c>
      <c r="E139" s="531">
        <v>41811</v>
      </c>
      <c r="F139" s="532">
        <v>4</v>
      </c>
      <c r="G139" s="532">
        <v>3</v>
      </c>
      <c r="H139" s="530" t="s">
        <v>1110</v>
      </c>
      <c r="N139" s="533"/>
    </row>
    <row r="140" spans="1:14" s="530" customFormat="1" ht="12" outlineLevel="1">
      <c r="A140" s="529"/>
      <c r="C140" s="539" t="s">
        <v>98</v>
      </c>
      <c r="E140" s="531"/>
      <c r="F140" s="532">
        <f>SUBTOTAL(9,F138:F139)</f>
        <v>10</v>
      </c>
      <c r="G140" s="532"/>
      <c r="N140" s="533"/>
    </row>
    <row r="141" spans="1:14" s="530" customFormat="1" ht="12" outlineLevel="2">
      <c r="A141" s="534">
        <v>5</v>
      </c>
      <c r="B141" s="535" t="s">
        <v>1107</v>
      </c>
      <c r="C141" s="535" t="s">
        <v>1489</v>
      </c>
      <c r="D141" s="536" t="s">
        <v>422</v>
      </c>
      <c r="E141" s="537">
        <v>41700</v>
      </c>
      <c r="F141" s="538">
        <v>5</v>
      </c>
      <c r="G141" s="538">
        <v>2</v>
      </c>
      <c r="H141" s="536" t="s">
        <v>1113</v>
      </c>
      <c r="N141" s="533"/>
    </row>
    <row r="142" spans="1:14" s="530" customFormat="1" ht="12" outlineLevel="1">
      <c r="A142" s="534"/>
      <c r="B142" s="535"/>
      <c r="C142" s="540" t="s">
        <v>1491</v>
      </c>
      <c r="D142" s="536"/>
      <c r="E142" s="537"/>
      <c r="F142" s="538">
        <f>SUBTOTAL(9,F141:F141)</f>
        <v>5</v>
      </c>
      <c r="G142" s="538"/>
      <c r="H142" s="536"/>
      <c r="N142" s="533"/>
    </row>
    <row r="143" spans="1:14" s="530" customFormat="1" ht="12" outlineLevel="2">
      <c r="A143" s="529">
        <v>5</v>
      </c>
      <c r="B143" s="530" t="s">
        <v>1107</v>
      </c>
      <c r="C143" s="530" t="s">
        <v>224</v>
      </c>
      <c r="D143" s="530" t="s">
        <v>325</v>
      </c>
      <c r="E143" s="531">
        <v>41797</v>
      </c>
      <c r="F143" s="532">
        <v>4</v>
      </c>
      <c r="G143" s="532">
        <v>3</v>
      </c>
      <c r="H143" s="530" t="s">
        <v>1110</v>
      </c>
      <c r="N143" s="533"/>
    </row>
    <row r="144" spans="1:14" s="530" customFormat="1" ht="12" outlineLevel="1">
      <c r="A144" s="529"/>
      <c r="C144" s="539" t="s">
        <v>225</v>
      </c>
      <c r="E144" s="531"/>
      <c r="F144" s="532">
        <f>SUBTOTAL(9,F143:F143)</f>
        <v>4</v>
      </c>
      <c r="G144" s="532"/>
      <c r="N144" s="533"/>
    </row>
    <row r="145" spans="1:14" s="530" customFormat="1" ht="12" outlineLevel="2">
      <c r="A145" s="534">
        <v>5</v>
      </c>
      <c r="B145" s="535" t="s">
        <v>1107</v>
      </c>
      <c r="C145" s="535" t="s">
        <v>226</v>
      </c>
      <c r="D145" s="536" t="s">
        <v>422</v>
      </c>
      <c r="E145" s="537">
        <v>41700</v>
      </c>
      <c r="F145" s="538">
        <v>1</v>
      </c>
      <c r="G145" s="538">
        <v>6</v>
      </c>
      <c r="H145" s="536" t="s">
        <v>1112</v>
      </c>
      <c r="N145" s="533"/>
    </row>
    <row r="146" spans="1:14" s="530" customFormat="1" ht="12" outlineLevel="1">
      <c r="A146" s="534"/>
      <c r="B146" s="535"/>
      <c r="C146" s="540" t="s">
        <v>227</v>
      </c>
      <c r="D146" s="536"/>
      <c r="E146" s="537"/>
      <c r="F146" s="538">
        <f>SUBTOTAL(9,F145:F145)</f>
        <v>1</v>
      </c>
      <c r="G146" s="538"/>
      <c r="H146" s="536"/>
      <c r="N146" s="533"/>
    </row>
    <row r="147" spans="1:14" s="530" customFormat="1" ht="12" outlineLevel="2">
      <c r="A147" s="529">
        <v>5</v>
      </c>
      <c r="B147" s="530" t="s">
        <v>1107</v>
      </c>
      <c r="C147" s="530" t="s">
        <v>116</v>
      </c>
      <c r="D147" s="530" t="s">
        <v>325</v>
      </c>
      <c r="E147" s="531">
        <v>41797</v>
      </c>
      <c r="F147" s="532">
        <v>2</v>
      </c>
      <c r="G147" s="532">
        <v>5</v>
      </c>
      <c r="H147" s="530" t="s">
        <v>1111</v>
      </c>
      <c r="N147" s="533"/>
    </row>
    <row r="148" spans="1:14" s="530" customFormat="1" ht="12" outlineLevel="1">
      <c r="A148" s="529"/>
      <c r="C148" s="539" t="s">
        <v>136</v>
      </c>
      <c r="E148" s="531"/>
      <c r="F148" s="532">
        <f>SUBTOTAL(9,F147:F147)</f>
        <v>2</v>
      </c>
      <c r="G148" s="532"/>
      <c r="N148" s="533"/>
    </row>
    <row r="149" spans="1:14" s="530" customFormat="1" ht="12" outlineLevel="2">
      <c r="A149" s="534">
        <v>5</v>
      </c>
      <c r="B149" s="535" t="s">
        <v>1107</v>
      </c>
      <c r="C149" s="535" t="s">
        <v>1830</v>
      </c>
      <c r="D149" s="536" t="s">
        <v>416</v>
      </c>
      <c r="E149" s="537">
        <v>41560</v>
      </c>
      <c r="F149" s="538">
        <v>2</v>
      </c>
      <c r="G149" s="538">
        <v>5</v>
      </c>
      <c r="H149" s="536" t="s">
        <v>1111</v>
      </c>
      <c r="N149" s="533"/>
    </row>
    <row r="150" spans="1:14" s="530" customFormat="1" ht="12" outlineLevel="1">
      <c r="A150" s="534"/>
      <c r="B150" s="535"/>
      <c r="C150" s="540" t="s">
        <v>1832</v>
      </c>
      <c r="D150" s="536"/>
      <c r="E150" s="537"/>
      <c r="F150" s="538">
        <f>SUBTOTAL(9,F149:F149)</f>
        <v>2</v>
      </c>
      <c r="G150" s="538"/>
      <c r="H150" s="536"/>
      <c r="N150" s="533"/>
    </row>
    <row r="151" spans="1:14" s="530" customFormat="1" ht="12" outlineLevel="2">
      <c r="A151" s="534">
        <v>5</v>
      </c>
      <c r="B151" s="535" t="s">
        <v>1107</v>
      </c>
      <c r="C151" s="535" t="s">
        <v>1680</v>
      </c>
      <c r="D151" s="536" t="s">
        <v>422</v>
      </c>
      <c r="E151" s="537">
        <v>41700</v>
      </c>
      <c r="F151" s="538">
        <v>3</v>
      </c>
      <c r="G151" s="538">
        <v>4</v>
      </c>
      <c r="H151" s="536" t="s">
        <v>1108</v>
      </c>
      <c r="N151" s="533"/>
    </row>
    <row r="152" spans="1:14" s="530" customFormat="1" ht="12" outlineLevel="1">
      <c r="A152" s="534"/>
      <c r="B152" s="535"/>
      <c r="C152" s="540" t="s">
        <v>1682</v>
      </c>
      <c r="D152" s="536"/>
      <c r="E152" s="537"/>
      <c r="F152" s="538">
        <f>SUBTOTAL(9,F151:F151)</f>
        <v>3</v>
      </c>
      <c r="G152" s="538"/>
      <c r="H152" s="536"/>
      <c r="N152" s="533"/>
    </row>
    <row r="153" spans="1:14" s="530" customFormat="1" ht="12" outlineLevel="2">
      <c r="A153" s="529">
        <v>5</v>
      </c>
      <c r="B153" s="530" t="s">
        <v>1107</v>
      </c>
      <c r="C153" s="530" t="s">
        <v>329</v>
      </c>
      <c r="D153" s="530" t="s">
        <v>325</v>
      </c>
      <c r="E153" s="531">
        <v>41797</v>
      </c>
      <c r="F153" s="532">
        <v>1</v>
      </c>
      <c r="G153" s="532">
        <v>6</v>
      </c>
      <c r="H153" s="530" t="s">
        <v>1112</v>
      </c>
      <c r="N153" s="533"/>
    </row>
    <row r="154" spans="1:14" s="530" customFormat="1" ht="12" outlineLevel="1">
      <c r="A154" s="529"/>
      <c r="C154" s="539" t="s">
        <v>330</v>
      </c>
      <c r="E154" s="531"/>
      <c r="F154" s="532">
        <f>SUBTOTAL(9,F153:F153)</f>
        <v>1</v>
      </c>
      <c r="G154" s="532"/>
      <c r="N154" s="533"/>
    </row>
    <row r="155" spans="1:14" s="530" customFormat="1" ht="12" outlineLevel="2">
      <c r="A155" s="534">
        <v>5</v>
      </c>
      <c r="B155" s="535" t="s">
        <v>1107</v>
      </c>
      <c r="C155" s="535" t="s">
        <v>530</v>
      </c>
      <c r="D155" s="536" t="s">
        <v>422</v>
      </c>
      <c r="E155" s="537">
        <v>41700</v>
      </c>
      <c r="F155" s="538">
        <v>4</v>
      </c>
      <c r="G155" s="538">
        <v>3</v>
      </c>
      <c r="H155" s="536" t="s">
        <v>1110</v>
      </c>
      <c r="N155" s="533"/>
    </row>
    <row r="156" spans="1:14" s="530" customFormat="1" ht="12" outlineLevel="1">
      <c r="A156" s="534"/>
      <c r="B156" s="535"/>
      <c r="C156" s="540" t="s">
        <v>532</v>
      </c>
      <c r="D156" s="536"/>
      <c r="E156" s="537"/>
      <c r="F156" s="538">
        <f>SUBTOTAL(9,F155:F155)</f>
        <v>4</v>
      </c>
      <c r="G156" s="538"/>
      <c r="H156" s="536"/>
      <c r="N156" s="533"/>
    </row>
    <row r="157" spans="1:14" s="530" customFormat="1" ht="12" outlineLevel="2">
      <c r="A157" s="534">
        <v>5</v>
      </c>
      <c r="B157" s="535" t="s">
        <v>1107</v>
      </c>
      <c r="C157" s="535" t="s">
        <v>180</v>
      </c>
      <c r="D157" s="536" t="s">
        <v>416</v>
      </c>
      <c r="E157" s="537">
        <v>41560</v>
      </c>
      <c r="F157" s="538">
        <v>5</v>
      </c>
      <c r="G157" s="538">
        <v>2</v>
      </c>
      <c r="H157" s="536" t="s">
        <v>1113</v>
      </c>
      <c r="N157" s="533"/>
    </row>
    <row r="158" spans="1:14" s="530" customFormat="1" ht="12" outlineLevel="2">
      <c r="A158" s="534">
        <v>5</v>
      </c>
      <c r="B158" s="535" t="s">
        <v>1107</v>
      </c>
      <c r="C158" s="535" t="s">
        <v>180</v>
      </c>
      <c r="D158" s="536" t="s">
        <v>416</v>
      </c>
      <c r="E158" s="537">
        <v>41560</v>
      </c>
      <c r="F158" s="538">
        <v>4</v>
      </c>
      <c r="G158" s="538">
        <v>3</v>
      </c>
      <c r="H158" s="536" t="s">
        <v>1110</v>
      </c>
      <c r="N158" s="533"/>
    </row>
    <row r="159" spans="1:14" s="530" customFormat="1" ht="12" outlineLevel="1">
      <c r="A159" s="534"/>
      <c r="B159" s="535"/>
      <c r="C159" s="540" t="s">
        <v>182</v>
      </c>
      <c r="D159" s="536"/>
      <c r="E159" s="537"/>
      <c r="F159" s="538">
        <f>SUBTOTAL(9,F157:F158)</f>
        <v>9</v>
      </c>
      <c r="G159" s="538"/>
      <c r="H159" s="536"/>
      <c r="N159" s="533"/>
    </row>
    <row r="160" spans="1:14" s="530" customFormat="1" ht="12" outlineLevel="2">
      <c r="A160" s="534">
        <v>5</v>
      </c>
      <c r="B160" s="535" t="s">
        <v>1107</v>
      </c>
      <c r="C160" s="535" t="s">
        <v>749</v>
      </c>
      <c r="D160" s="536" t="s">
        <v>422</v>
      </c>
      <c r="E160" s="537">
        <v>41700</v>
      </c>
      <c r="F160" s="538">
        <v>6</v>
      </c>
      <c r="G160" s="538">
        <v>1</v>
      </c>
      <c r="H160" s="536" t="s">
        <v>1109</v>
      </c>
      <c r="N160" s="533"/>
    </row>
    <row r="161" spans="1:14" s="530" customFormat="1" ht="12" outlineLevel="2">
      <c r="A161" s="534">
        <v>5</v>
      </c>
      <c r="B161" s="535" t="s">
        <v>1107</v>
      </c>
      <c r="C161" s="535" t="s">
        <v>749</v>
      </c>
      <c r="D161" s="536" t="s">
        <v>416</v>
      </c>
      <c r="E161" s="537">
        <v>41560</v>
      </c>
      <c r="F161" s="538">
        <v>6</v>
      </c>
      <c r="G161" s="538">
        <v>1</v>
      </c>
      <c r="H161" s="536" t="s">
        <v>1109</v>
      </c>
      <c r="N161" s="533"/>
    </row>
    <row r="162" spans="1:14" s="548" customFormat="1" ht="12" outlineLevel="1">
      <c r="A162" s="553"/>
      <c r="B162" s="554"/>
      <c r="C162" s="554" t="s">
        <v>751</v>
      </c>
      <c r="D162" s="551" t="s">
        <v>1446</v>
      </c>
      <c r="E162" s="555"/>
      <c r="F162" s="556">
        <f>SUBTOTAL(9,F160:F161)</f>
        <v>12</v>
      </c>
      <c r="G162" s="556"/>
      <c r="H162" s="557"/>
      <c r="N162" s="550"/>
    </row>
    <row r="163" spans="1:14" s="530" customFormat="1" ht="12" outlineLevel="2">
      <c r="A163" s="534">
        <v>5</v>
      </c>
      <c r="B163" s="535" t="s">
        <v>1107</v>
      </c>
      <c r="C163" s="535" t="s">
        <v>439</v>
      </c>
      <c r="D163" s="536" t="s">
        <v>416</v>
      </c>
      <c r="E163" s="537">
        <v>41560</v>
      </c>
      <c r="F163" s="538">
        <v>3</v>
      </c>
      <c r="G163" s="538">
        <v>4</v>
      </c>
      <c r="H163" s="536" t="s">
        <v>1108</v>
      </c>
      <c r="N163" s="533"/>
    </row>
    <row r="164" spans="1:14" s="530" customFormat="1" ht="12" outlineLevel="1">
      <c r="A164" s="534"/>
      <c r="B164" s="535"/>
      <c r="C164" s="540" t="s">
        <v>347</v>
      </c>
      <c r="D164" s="536"/>
      <c r="E164" s="537"/>
      <c r="F164" s="538">
        <f>SUBTOTAL(9,F163:F163)</f>
        <v>3</v>
      </c>
      <c r="G164" s="538"/>
      <c r="H164" s="536"/>
      <c r="N164" s="533"/>
    </row>
    <row r="165" spans="1:14" s="530" customFormat="1" ht="12" outlineLevel="2">
      <c r="A165" s="529">
        <v>5</v>
      </c>
      <c r="B165" s="530" t="s">
        <v>1107</v>
      </c>
      <c r="C165" s="530" t="s">
        <v>407</v>
      </c>
      <c r="D165" s="530" t="s">
        <v>325</v>
      </c>
      <c r="E165" s="531">
        <v>41797</v>
      </c>
      <c r="F165" s="532">
        <v>3</v>
      </c>
      <c r="G165" s="532">
        <v>4</v>
      </c>
      <c r="H165" s="530" t="s">
        <v>1108</v>
      </c>
      <c r="N165" s="533"/>
    </row>
    <row r="166" spans="1:14" s="530" customFormat="1" ht="12" outlineLevel="1">
      <c r="A166" s="529"/>
      <c r="C166" s="539" t="s">
        <v>412</v>
      </c>
      <c r="E166" s="531"/>
      <c r="F166" s="532">
        <f>SUBTOTAL(9,F165:F165)</f>
        <v>3</v>
      </c>
      <c r="G166" s="532"/>
      <c r="N166" s="533"/>
    </row>
    <row r="167" spans="1:14" s="530" customFormat="1" ht="12" outlineLevel="2">
      <c r="A167" s="529">
        <v>5</v>
      </c>
      <c r="B167" s="530" t="s">
        <v>1107</v>
      </c>
      <c r="C167" s="530" t="s">
        <v>228</v>
      </c>
      <c r="D167" s="530" t="s">
        <v>325</v>
      </c>
      <c r="E167" s="531">
        <v>41797</v>
      </c>
      <c r="F167" s="532">
        <v>5</v>
      </c>
      <c r="G167" s="532">
        <v>2</v>
      </c>
      <c r="H167" s="530" t="s">
        <v>1113</v>
      </c>
      <c r="N167" s="533"/>
    </row>
    <row r="168" spans="1:14" s="530" customFormat="1" ht="12" outlineLevel="1">
      <c r="A168" s="529"/>
      <c r="C168" s="539" t="s">
        <v>229</v>
      </c>
      <c r="E168" s="531"/>
      <c r="F168" s="532">
        <f>SUBTOTAL(9,F167:F167)</f>
        <v>5</v>
      </c>
      <c r="G168" s="532"/>
      <c r="N168" s="533"/>
    </row>
    <row r="169" spans="1:14" s="530" customFormat="1" ht="12" outlineLevel="2">
      <c r="A169" s="534">
        <v>5</v>
      </c>
      <c r="B169" s="535" t="s">
        <v>1107</v>
      </c>
      <c r="C169" s="535" t="s">
        <v>105</v>
      </c>
      <c r="D169" s="536" t="s">
        <v>416</v>
      </c>
      <c r="E169" s="537">
        <v>41560</v>
      </c>
      <c r="F169" s="538">
        <v>1</v>
      </c>
      <c r="G169" s="538">
        <v>6</v>
      </c>
      <c r="H169" s="536" t="s">
        <v>1112</v>
      </c>
      <c r="N169" s="533"/>
    </row>
    <row r="170" spans="1:14" s="530" customFormat="1" ht="12" outlineLevel="1">
      <c r="A170" s="534"/>
      <c r="B170" s="535"/>
      <c r="C170" s="540" t="s">
        <v>106</v>
      </c>
      <c r="D170" s="536"/>
      <c r="E170" s="537"/>
      <c r="F170" s="538">
        <f>SUBTOTAL(9,F169:F169)</f>
        <v>1</v>
      </c>
      <c r="G170" s="538"/>
      <c r="H170" s="536"/>
      <c r="N170" s="533"/>
    </row>
    <row r="171" spans="1:14" s="530" customFormat="1" ht="12" outlineLevel="2">
      <c r="A171" s="534">
        <v>6</v>
      </c>
      <c r="B171" s="535" t="s">
        <v>1207</v>
      </c>
      <c r="C171" s="535" t="s">
        <v>1286</v>
      </c>
      <c r="D171" s="536" t="s">
        <v>422</v>
      </c>
      <c r="E171" s="537">
        <v>41700</v>
      </c>
      <c r="F171" s="538">
        <v>3</v>
      </c>
      <c r="G171" s="538">
        <v>4</v>
      </c>
      <c r="H171" s="536" t="s">
        <v>1208</v>
      </c>
      <c r="N171" s="533"/>
    </row>
    <row r="172" spans="1:14" s="530" customFormat="1" ht="12" outlineLevel="1">
      <c r="A172" s="534"/>
      <c r="B172" s="535"/>
      <c r="C172" s="540" t="s">
        <v>1287</v>
      </c>
      <c r="D172" s="536"/>
      <c r="E172" s="537"/>
      <c r="F172" s="538">
        <f>SUBTOTAL(9,F171:F171)</f>
        <v>3</v>
      </c>
      <c r="G172" s="538"/>
      <c r="H172" s="536"/>
      <c r="N172" s="533"/>
    </row>
    <row r="173" spans="1:14" s="530" customFormat="1" ht="12" outlineLevel="2">
      <c r="A173" s="534">
        <v>6</v>
      </c>
      <c r="B173" s="535" t="s">
        <v>1207</v>
      </c>
      <c r="C173" s="535" t="s">
        <v>245</v>
      </c>
      <c r="D173" s="536" t="s">
        <v>416</v>
      </c>
      <c r="E173" s="537">
        <v>41560</v>
      </c>
      <c r="F173" s="538">
        <v>6</v>
      </c>
      <c r="G173" s="538">
        <v>1</v>
      </c>
      <c r="H173" s="536" t="s">
        <v>1209</v>
      </c>
      <c r="N173" s="533"/>
    </row>
    <row r="174" spans="1:14" s="530" customFormat="1" ht="12" outlineLevel="1">
      <c r="A174" s="534"/>
      <c r="B174" s="535"/>
      <c r="C174" s="540" t="s">
        <v>248</v>
      </c>
      <c r="D174" s="536"/>
      <c r="E174" s="537"/>
      <c r="F174" s="538">
        <f>SUBTOTAL(9,F173:F173)</f>
        <v>6</v>
      </c>
      <c r="G174" s="538"/>
      <c r="H174" s="536"/>
      <c r="N174" s="533"/>
    </row>
    <row r="175" spans="1:14" s="530" customFormat="1" ht="12" outlineLevel="2">
      <c r="A175" s="534">
        <v>6</v>
      </c>
      <c r="B175" s="535" t="s">
        <v>1207</v>
      </c>
      <c r="C175" s="535" t="s">
        <v>2181</v>
      </c>
      <c r="D175" s="536" t="s">
        <v>416</v>
      </c>
      <c r="E175" s="537">
        <v>41560</v>
      </c>
      <c r="F175" s="538">
        <v>2</v>
      </c>
      <c r="G175" s="538">
        <v>5</v>
      </c>
      <c r="H175" s="536" t="s">
        <v>1211</v>
      </c>
      <c r="N175" s="533"/>
    </row>
    <row r="176" spans="1:14" s="530" customFormat="1" ht="12" outlineLevel="1">
      <c r="A176" s="534"/>
      <c r="B176" s="535"/>
      <c r="C176" s="540" t="s">
        <v>2182</v>
      </c>
      <c r="D176" s="536"/>
      <c r="E176" s="537"/>
      <c r="F176" s="538">
        <f>SUBTOTAL(9,F175:F175)</f>
        <v>2</v>
      </c>
      <c r="G176" s="538"/>
      <c r="H176" s="536"/>
      <c r="N176" s="533"/>
    </row>
    <row r="177" spans="1:14" s="530" customFormat="1" ht="12" outlineLevel="2">
      <c r="A177" s="529">
        <v>6</v>
      </c>
      <c r="B177" s="530" t="s">
        <v>1207</v>
      </c>
      <c r="C177" s="530" t="s">
        <v>20</v>
      </c>
      <c r="D177" s="530" t="s">
        <v>325</v>
      </c>
      <c r="E177" s="531">
        <v>41797</v>
      </c>
      <c r="F177" s="532">
        <v>1</v>
      </c>
      <c r="G177" s="532">
        <v>6</v>
      </c>
      <c r="H177" s="530" t="s">
        <v>1213</v>
      </c>
      <c r="N177" s="533"/>
    </row>
    <row r="178" spans="1:14" s="530" customFormat="1" ht="12" outlineLevel="1">
      <c r="A178" s="529"/>
      <c r="C178" s="539" t="s">
        <v>22</v>
      </c>
      <c r="E178" s="531"/>
      <c r="F178" s="532">
        <f>SUBTOTAL(9,F177:F177)</f>
        <v>1</v>
      </c>
      <c r="G178" s="532"/>
      <c r="N178" s="533"/>
    </row>
    <row r="179" spans="1:14" s="530" customFormat="1" ht="12" outlineLevel="2">
      <c r="A179" s="534">
        <v>6</v>
      </c>
      <c r="B179" s="535" t="s">
        <v>1207</v>
      </c>
      <c r="C179" s="535" t="s">
        <v>167</v>
      </c>
      <c r="D179" s="536" t="s">
        <v>416</v>
      </c>
      <c r="E179" s="537">
        <v>41560</v>
      </c>
      <c r="F179" s="538">
        <v>3</v>
      </c>
      <c r="G179" s="538">
        <v>4</v>
      </c>
      <c r="H179" s="536" t="s">
        <v>1208</v>
      </c>
      <c r="N179" s="533"/>
    </row>
    <row r="180" spans="1:14" s="530" customFormat="1" ht="12" outlineLevel="1">
      <c r="A180" s="534"/>
      <c r="B180" s="535"/>
      <c r="C180" s="540" t="s">
        <v>170</v>
      </c>
      <c r="D180" s="536"/>
      <c r="E180" s="537"/>
      <c r="F180" s="538">
        <f>SUBTOTAL(9,F179:F179)</f>
        <v>3</v>
      </c>
      <c r="G180" s="538"/>
      <c r="H180" s="536"/>
      <c r="N180" s="533"/>
    </row>
    <row r="181" spans="1:14" s="530" customFormat="1" ht="12" outlineLevel="2">
      <c r="A181" s="534">
        <v>6</v>
      </c>
      <c r="B181" s="535" t="s">
        <v>1207</v>
      </c>
      <c r="C181" s="535" t="s">
        <v>74</v>
      </c>
      <c r="D181" s="536" t="s">
        <v>422</v>
      </c>
      <c r="E181" s="537">
        <v>41700</v>
      </c>
      <c r="F181" s="538">
        <v>6</v>
      </c>
      <c r="G181" s="538">
        <v>1</v>
      </c>
      <c r="H181" s="536" t="s">
        <v>1209</v>
      </c>
      <c r="N181" s="533"/>
    </row>
    <row r="182" spans="1:14" s="530" customFormat="1" ht="12" outlineLevel="1">
      <c r="A182" s="534"/>
      <c r="B182" s="535"/>
      <c r="C182" s="540" t="s">
        <v>75</v>
      </c>
      <c r="D182" s="536"/>
      <c r="E182" s="537"/>
      <c r="F182" s="538">
        <f>SUBTOTAL(9,F181:F181)</f>
        <v>6</v>
      </c>
      <c r="G182" s="538"/>
      <c r="H182" s="536"/>
      <c r="N182" s="533"/>
    </row>
    <row r="183" spans="1:14" s="530" customFormat="1" ht="12" outlineLevel="2">
      <c r="A183" s="529">
        <v>6</v>
      </c>
      <c r="B183" s="530" t="s">
        <v>1207</v>
      </c>
      <c r="C183" s="530" t="s">
        <v>116</v>
      </c>
      <c r="D183" s="530" t="s">
        <v>325</v>
      </c>
      <c r="E183" s="531">
        <v>41797</v>
      </c>
      <c r="F183" s="532">
        <v>6</v>
      </c>
      <c r="G183" s="532">
        <v>1</v>
      </c>
      <c r="H183" s="530" t="s">
        <v>1209</v>
      </c>
      <c r="N183" s="533"/>
    </row>
    <row r="184" spans="1:14" s="530" customFormat="1" ht="12" outlineLevel="2">
      <c r="A184" s="529">
        <v>6</v>
      </c>
      <c r="B184" s="530" t="s">
        <v>1207</v>
      </c>
      <c r="C184" s="530" t="s">
        <v>116</v>
      </c>
      <c r="D184" s="530" t="s">
        <v>325</v>
      </c>
      <c r="E184" s="531">
        <v>41797</v>
      </c>
      <c r="F184" s="532">
        <v>3</v>
      </c>
      <c r="G184" s="532">
        <v>4</v>
      </c>
      <c r="H184" s="530" t="s">
        <v>1208</v>
      </c>
      <c r="N184" s="533"/>
    </row>
    <row r="185" spans="1:14" s="530" customFormat="1" ht="12" outlineLevel="2">
      <c r="A185" s="529">
        <v>6</v>
      </c>
      <c r="B185" s="530" t="s">
        <v>1207</v>
      </c>
      <c r="C185" s="530" t="s">
        <v>116</v>
      </c>
      <c r="D185" s="530" t="s">
        <v>365</v>
      </c>
      <c r="E185" s="531">
        <v>41811</v>
      </c>
      <c r="F185" s="532">
        <v>5</v>
      </c>
      <c r="G185" s="532">
        <v>2</v>
      </c>
      <c r="H185" s="530" t="s">
        <v>1212</v>
      </c>
      <c r="N185" s="533"/>
    </row>
    <row r="186" spans="1:14" s="548" customFormat="1" ht="12" outlineLevel="1">
      <c r="A186" s="547"/>
      <c r="C186" s="548" t="s">
        <v>136</v>
      </c>
      <c r="D186" s="551" t="s">
        <v>1446</v>
      </c>
      <c r="E186" s="552"/>
      <c r="F186" s="549">
        <f>SUBTOTAL(9,F183:F185)</f>
        <v>14</v>
      </c>
      <c r="G186" s="549"/>
      <c r="N186" s="550"/>
    </row>
    <row r="187" spans="1:14" s="530" customFormat="1" ht="12" outlineLevel="2">
      <c r="A187" s="534">
        <v>6</v>
      </c>
      <c r="B187" s="535" t="s">
        <v>1207</v>
      </c>
      <c r="C187" s="535" t="s">
        <v>1826</v>
      </c>
      <c r="D187" s="536" t="s">
        <v>416</v>
      </c>
      <c r="E187" s="537">
        <v>41560</v>
      </c>
      <c r="F187" s="538">
        <v>1</v>
      </c>
      <c r="G187" s="538">
        <v>6</v>
      </c>
      <c r="H187" s="536" t="s">
        <v>1213</v>
      </c>
      <c r="N187" s="533"/>
    </row>
    <row r="188" spans="1:14" s="530" customFormat="1" ht="12" outlineLevel="1">
      <c r="A188" s="534"/>
      <c r="B188" s="535"/>
      <c r="C188" s="540" t="s">
        <v>1829</v>
      </c>
      <c r="D188" s="536"/>
      <c r="E188" s="537"/>
      <c r="F188" s="538">
        <f>SUBTOTAL(9,F187:F187)</f>
        <v>1</v>
      </c>
      <c r="G188" s="538"/>
      <c r="H188" s="536"/>
      <c r="N188" s="533"/>
    </row>
    <row r="189" spans="1:14" s="530" customFormat="1" ht="12" outlineLevel="2">
      <c r="A189" s="534">
        <v>6</v>
      </c>
      <c r="B189" s="535" t="s">
        <v>1207</v>
      </c>
      <c r="C189" s="535" t="s">
        <v>190</v>
      </c>
      <c r="D189" s="536" t="s">
        <v>422</v>
      </c>
      <c r="E189" s="537">
        <v>41700</v>
      </c>
      <c r="F189" s="538">
        <v>1</v>
      </c>
      <c r="G189" s="538">
        <v>6</v>
      </c>
      <c r="H189" s="536" t="s">
        <v>1213</v>
      </c>
      <c r="N189" s="533"/>
    </row>
    <row r="190" spans="1:14" s="530" customFormat="1" ht="12" outlineLevel="1">
      <c r="A190" s="534"/>
      <c r="B190" s="535"/>
      <c r="C190" s="540" t="s">
        <v>191</v>
      </c>
      <c r="D190" s="536"/>
      <c r="E190" s="537"/>
      <c r="F190" s="538">
        <f>SUBTOTAL(9,F189:F189)</f>
        <v>1</v>
      </c>
      <c r="G190" s="538"/>
      <c r="H190" s="536"/>
      <c r="N190" s="533"/>
    </row>
    <row r="191" spans="1:14" s="530" customFormat="1" ht="12" outlineLevel="2">
      <c r="A191" s="534">
        <v>6</v>
      </c>
      <c r="B191" s="535" t="s">
        <v>1207</v>
      </c>
      <c r="C191" s="535" t="s">
        <v>180</v>
      </c>
      <c r="D191" s="536" t="s">
        <v>416</v>
      </c>
      <c r="E191" s="537">
        <v>41560</v>
      </c>
      <c r="F191" s="538">
        <v>5</v>
      </c>
      <c r="G191" s="538">
        <v>2</v>
      </c>
      <c r="H191" s="536" t="s">
        <v>1212</v>
      </c>
      <c r="N191" s="533"/>
    </row>
    <row r="192" spans="1:14" s="530" customFormat="1" ht="12" outlineLevel="1">
      <c r="A192" s="534"/>
      <c r="B192" s="535"/>
      <c r="C192" s="540" t="s">
        <v>182</v>
      </c>
      <c r="D192" s="536"/>
      <c r="E192" s="537"/>
      <c r="F192" s="538">
        <f>SUBTOTAL(9,F191:F191)</f>
        <v>5</v>
      </c>
      <c r="G192" s="538"/>
      <c r="H192" s="536"/>
      <c r="N192" s="533"/>
    </row>
    <row r="193" spans="1:14" s="530" customFormat="1" ht="12" outlineLevel="2">
      <c r="A193" s="534">
        <v>6</v>
      </c>
      <c r="B193" s="535" t="s">
        <v>1207</v>
      </c>
      <c r="C193" s="535" t="s">
        <v>439</v>
      </c>
      <c r="D193" s="536" t="s">
        <v>422</v>
      </c>
      <c r="E193" s="537">
        <v>41700</v>
      </c>
      <c r="F193" s="538">
        <v>5</v>
      </c>
      <c r="G193" s="538">
        <v>2</v>
      </c>
      <c r="H193" s="536" t="s">
        <v>1212</v>
      </c>
      <c r="N193" s="533"/>
    </row>
    <row r="194" spans="1:14" s="530" customFormat="1" ht="12" outlineLevel="2">
      <c r="A194" s="529">
        <v>6</v>
      </c>
      <c r="B194" s="530" t="s">
        <v>1207</v>
      </c>
      <c r="C194" s="530" t="s">
        <v>439</v>
      </c>
      <c r="D194" s="530" t="s">
        <v>325</v>
      </c>
      <c r="E194" s="531">
        <v>41797</v>
      </c>
      <c r="F194" s="532">
        <v>5</v>
      </c>
      <c r="G194" s="532">
        <v>2</v>
      </c>
      <c r="H194" s="530" t="s">
        <v>1212</v>
      </c>
      <c r="N194" s="533"/>
    </row>
    <row r="195" spans="1:14" s="530" customFormat="1" ht="12" outlineLevel="2">
      <c r="A195" s="529">
        <v>6</v>
      </c>
      <c r="B195" s="530" t="s">
        <v>1207</v>
      </c>
      <c r="C195" s="530" t="s">
        <v>439</v>
      </c>
      <c r="D195" s="530" t="s">
        <v>325</v>
      </c>
      <c r="E195" s="531">
        <v>41797</v>
      </c>
      <c r="F195" s="532">
        <v>2</v>
      </c>
      <c r="G195" s="532">
        <v>5</v>
      </c>
      <c r="H195" s="530" t="s">
        <v>1211</v>
      </c>
      <c r="N195" s="533"/>
    </row>
    <row r="196" spans="1:14" s="530" customFormat="1" ht="12" outlineLevel="2">
      <c r="A196" s="529">
        <v>6</v>
      </c>
      <c r="B196" s="530" t="s">
        <v>1207</v>
      </c>
      <c r="C196" s="530" t="s">
        <v>439</v>
      </c>
      <c r="D196" s="530" t="s">
        <v>365</v>
      </c>
      <c r="E196" s="531">
        <v>41811</v>
      </c>
      <c r="F196" s="532">
        <v>1</v>
      </c>
      <c r="G196" s="532">
        <v>6</v>
      </c>
      <c r="H196" s="530" t="s">
        <v>1213</v>
      </c>
      <c r="N196" s="533"/>
    </row>
    <row r="197" spans="1:14" s="530" customFormat="1" ht="12" outlineLevel="1">
      <c r="A197" s="529"/>
      <c r="C197" s="539" t="s">
        <v>347</v>
      </c>
      <c r="E197" s="531"/>
      <c r="F197" s="532">
        <f>SUBTOTAL(9,F193:F196)</f>
        <v>13</v>
      </c>
      <c r="G197" s="532"/>
      <c r="N197" s="533"/>
    </row>
    <row r="198" spans="1:14" s="530" customFormat="1" ht="12" outlineLevel="2">
      <c r="A198" s="529">
        <v>6</v>
      </c>
      <c r="B198" s="530" t="s">
        <v>1207</v>
      </c>
      <c r="C198" s="530" t="s">
        <v>228</v>
      </c>
      <c r="D198" s="530" t="s">
        <v>325</v>
      </c>
      <c r="E198" s="531">
        <v>41797</v>
      </c>
      <c r="F198" s="532">
        <v>4</v>
      </c>
      <c r="G198" s="532">
        <v>3</v>
      </c>
      <c r="H198" s="530" t="s">
        <v>1210</v>
      </c>
      <c r="N198" s="533"/>
    </row>
    <row r="199" spans="1:14" s="530" customFormat="1" ht="12" outlineLevel="1">
      <c r="A199" s="529"/>
      <c r="C199" s="539" t="s">
        <v>229</v>
      </c>
      <c r="E199" s="531"/>
      <c r="F199" s="532">
        <f>SUBTOTAL(9,F198:F198)</f>
        <v>4</v>
      </c>
      <c r="G199" s="532"/>
      <c r="N199" s="533"/>
    </row>
    <row r="200" spans="1:14" s="530" customFormat="1" ht="12" outlineLevel="2">
      <c r="A200" s="534">
        <v>6</v>
      </c>
      <c r="B200" s="535" t="s">
        <v>1207</v>
      </c>
      <c r="C200" s="535" t="s">
        <v>105</v>
      </c>
      <c r="D200" s="536" t="s">
        <v>416</v>
      </c>
      <c r="E200" s="537">
        <v>41560</v>
      </c>
      <c r="F200" s="538">
        <v>4</v>
      </c>
      <c r="G200" s="538">
        <v>3</v>
      </c>
      <c r="H200" s="536" t="s">
        <v>1210</v>
      </c>
      <c r="N200" s="533"/>
    </row>
    <row r="201" spans="1:14" s="530" customFormat="1" ht="12" outlineLevel="1">
      <c r="A201" s="534"/>
      <c r="B201" s="535"/>
      <c r="C201" s="540" t="s">
        <v>106</v>
      </c>
      <c r="D201" s="536"/>
      <c r="E201" s="537"/>
      <c r="F201" s="538">
        <f>SUBTOTAL(9,F200:F200)</f>
        <v>4</v>
      </c>
      <c r="G201" s="538"/>
      <c r="H201" s="536"/>
      <c r="N201" s="533"/>
    </row>
    <row r="202" spans="1:14" s="530" customFormat="1" ht="12" outlineLevel="2">
      <c r="A202" s="534">
        <v>6</v>
      </c>
      <c r="B202" s="535" t="s">
        <v>1207</v>
      </c>
      <c r="C202" s="535" t="s">
        <v>417</v>
      </c>
      <c r="D202" s="536" t="s">
        <v>422</v>
      </c>
      <c r="E202" s="537">
        <v>41700</v>
      </c>
      <c r="F202" s="538">
        <v>2</v>
      </c>
      <c r="G202" s="538">
        <v>5</v>
      </c>
      <c r="H202" s="536" t="s">
        <v>1211</v>
      </c>
      <c r="N202" s="533"/>
    </row>
    <row r="203" spans="1:14" s="530" customFormat="1" ht="12" outlineLevel="1">
      <c r="A203" s="534"/>
      <c r="B203" s="535"/>
      <c r="C203" s="540" t="s">
        <v>418</v>
      </c>
      <c r="D203" s="536"/>
      <c r="E203" s="537"/>
      <c r="F203" s="538">
        <f>SUBTOTAL(9,F202:F202)</f>
        <v>2</v>
      </c>
      <c r="G203" s="538"/>
      <c r="H203" s="536"/>
      <c r="N203" s="533"/>
    </row>
    <row r="204" spans="1:14" s="530" customFormat="1" ht="12" outlineLevel="2">
      <c r="A204" s="534">
        <v>6</v>
      </c>
      <c r="B204" s="535" t="s">
        <v>1207</v>
      </c>
      <c r="C204" s="535" t="s">
        <v>80</v>
      </c>
      <c r="D204" s="536" t="s">
        <v>422</v>
      </c>
      <c r="E204" s="537">
        <v>41700</v>
      </c>
      <c r="F204" s="538">
        <v>4</v>
      </c>
      <c r="G204" s="538">
        <v>3</v>
      </c>
      <c r="H204" s="536" t="s">
        <v>1210</v>
      </c>
      <c r="N204" s="533"/>
    </row>
    <row r="205" spans="1:14" s="530" customFormat="1" ht="12" outlineLevel="1">
      <c r="A205" s="534"/>
      <c r="B205" s="535"/>
      <c r="C205" s="540" t="s">
        <v>1973</v>
      </c>
      <c r="D205" s="536"/>
      <c r="E205" s="537"/>
      <c r="F205" s="538">
        <f>SUBTOTAL(9,F204:F204)</f>
        <v>4</v>
      </c>
      <c r="G205" s="538"/>
      <c r="H205" s="536"/>
      <c r="N205" s="533"/>
    </row>
    <row r="206" spans="1:14" s="530" customFormat="1" ht="12" outlineLevel="2">
      <c r="A206" s="534">
        <v>7</v>
      </c>
      <c r="B206" s="535" t="s">
        <v>1974</v>
      </c>
      <c r="C206" s="535" t="s">
        <v>2183</v>
      </c>
      <c r="D206" s="536" t="s">
        <v>416</v>
      </c>
      <c r="E206" s="537">
        <v>41560</v>
      </c>
      <c r="F206" s="538">
        <v>3</v>
      </c>
      <c r="G206" s="538">
        <v>4</v>
      </c>
      <c r="H206" s="536" t="s">
        <v>1975</v>
      </c>
      <c r="N206" s="533"/>
    </row>
    <row r="207" spans="1:14" s="530" customFormat="1" ht="12" outlineLevel="1">
      <c r="A207" s="534"/>
      <c r="B207" s="535"/>
      <c r="C207" s="540" t="s">
        <v>2184</v>
      </c>
      <c r="D207" s="536"/>
      <c r="E207" s="537"/>
      <c r="F207" s="538">
        <f>SUBTOTAL(9,F206:F206)</f>
        <v>3</v>
      </c>
      <c r="G207" s="538"/>
      <c r="H207" s="536"/>
      <c r="N207" s="533"/>
    </row>
    <row r="208" spans="1:14" s="530" customFormat="1" ht="12" outlineLevel="2">
      <c r="A208" s="534">
        <v>7</v>
      </c>
      <c r="B208" s="535" t="s">
        <v>1974</v>
      </c>
      <c r="C208" s="535" t="s">
        <v>118</v>
      </c>
      <c r="D208" s="536" t="s">
        <v>422</v>
      </c>
      <c r="E208" s="537">
        <v>41700</v>
      </c>
      <c r="F208" s="538">
        <v>2</v>
      </c>
      <c r="G208" s="538">
        <v>5</v>
      </c>
      <c r="H208" s="536" t="s">
        <v>1977</v>
      </c>
      <c r="N208" s="533"/>
    </row>
    <row r="209" spans="1:14" s="530" customFormat="1" ht="12" outlineLevel="1">
      <c r="A209" s="534"/>
      <c r="B209" s="535"/>
      <c r="C209" s="540" t="s">
        <v>119</v>
      </c>
      <c r="D209" s="536"/>
      <c r="E209" s="537"/>
      <c r="F209" s="538">
        <f>SUBTOTAL(9,F208:F208)</f>
        <v>2</v>
      </c>
      <c r="G209" s="538"/>
      <c r="H209" s="536"/>
      <c r="N209" s="533"/>
    </row>
    <row r="210" spans="1:14" s="530" customFormat="1" ht="12" outlineLevel="2">
      <c r="A210" s="534">
        <v>7</v>
      </c>
      <c r="B210" s="535" t="s">
        <v>1974</v>
      </c>
      <c r="C210" s="535" t="s">
        <v>429</v>
      </c>
      <c r="D210" s="536" t="s">
        <v>422</v>
      </c>
      <c r="E210" s="537">
        <v>41700</v>
      </c>
      <c r="F210" s="538">
        <v>1</v>
      </c>
      <c r="G210" s="538">
        <v>6</v>
      </c>
      <c r="H210" s="536" t="s">
        <v>1979</v>
      </c>
      <c r="N210" s="533"/>
    </row>
    <row r="211" spans="1:14" s="530" customFormat="1" ht="12" outlineLevel="2">
      <c r="A211" s="529">
        <v>7</v>
      </c>
      <c r="B211" s="530" t="s">
        <v>1974</v>
      </c>
      <c r="C211" s="530" t="s">
        <v>429</v>
      </c>
      <c r="D211" s="530" t="s">
        <v>325</v>
      </c>
      <c r="E211" s="531">
        <v>41797</v>
      </c>
      <c r="F211" s="532">
        <v>3</v>
      </c>
      <c r="G211" s="532">
        <v>4</v>
      </c>
      <c r="H211" s="530" t="s">
        <v>1975</v>
      </c>
      <c r="N211" s="533"/>
    </row>
    <row r="212" spans="1:14" s="530" customFormat="1" ht="12" outlineLevel="1">
      <c r="A212" s="529"/>
      <c r="C212" s="539" t="s">
        <v>430</v>
      </c>
      <c r="E212" s="531"/>
      <c r="F212" s="532">
        <f>SUBTOTAL(9,F210:F211)</f>
        <v>4</v>
      </c>
      <c r="G212" s="532"/>
      <c r="N212" s="533"/>
    </row>
    <row r="213" spans="1:14" s="530" customFormat="1" ht="12" outlineLevel="2">
      <c r="A213" s="534">
        <v>7</v>
      </c>
      <c r="B213" s="535" t="s">
        <v>1974</v>
      </c>
      <c r="C213" s="535" t="s">
        <v>1286</v>
      </c>
      <c r="D213" s="536" t="s">
        <v>422</v>
      </c>
      <c r="E213" s="537">
        <v>41700</v>
      </c>
      <c r="F213" s="538">
        <v>6</v>
      </c>
      <c r="G213" s="538">
        <v>1</v>
      </c>
      <c r="H213" s="536" t="s">
        <v>1976</v>
      </c>
      <c r="N213" s="533"/>
    </row>
    <row r="214" spans="1:14" s="530" customFormat="1" ht="12" outlineLevel="1">
      <c r="A214" s="534"/>
      <c r="B214" s="535"/>
      <c r="C214" s="540" t="s">
        <v>1287</v>
      </c>
      <c r="D214" s="536"/>
      <c r="E214" s="537"/>
      <c r="F214" s="538">
        <f>SUBTOTAL(9,F213:F213)</f>
        <v>6</v>
      </c>
      <c r="G214" s="538"/>
      <c r="H214" s="536"/>
      <c r="N214" s="533"/>
    </row>
    <row r="215" spans="1:14" s="530" customFormat="1" ht="12" outlineLevel="2">
      <c r="A215" s="529">
        <v>7</v>
      </c>
      <c r="B215" s="530" t="s">
        <v>1974</v>
      </c>
      <c r="C215" s="530" t="s">
        <v>383</v>
      </c>
      <c r="D215" s="530" t="s">
        <v>325</v>
      </c>
      <c r="E215" s="531">
        <v>41797</v>
      </c>
      <c r="F215" s="532">
        <v>4</v>
      </c>
      <c r="G215" s="532">
        <v>3</v>
      </c>
      <c r="H215" s="530" t="s">
        <v>1978</v>
      </c>
      <c r="N215" s="533"/>
    </row>
    <row r="216" spans="1:14" s="530" customFormat="1" ht="12" outlineLevel="1">
      <c r="A216" s="529"/>
      <c r="C216" s="539" t="s">
        <v>384</v>
      </c>
      <c r="E216" s="531"/>
      <c r="F216" s="532">
        <f>SUBTOTAL(9,F215:F215)</f>
        <v>4</v>
      </c>
      <c r="G216" s="532"/>
      <c r="N216" s="533"/>
    </row>
    <row r="217" spans="1:14" s="530" customFormat="1" ht="12" outlineLevel="2">
      <c r="A217" s="534">
        <v>7</v>
      </c>
      <c r="B217" s="535" t="s">
        <v>1974</v>
      </c>
      <c r="C217" s="535" t="s">
        <v>1666</v>
      </c>
      <c r="D217" s="536" t="s">
        <v>422</v>
      </c>
      <c r="E217" s="537">
        <v>41700</v>
      </c>
      <c r="F217" s="538">
        <v>5</v>
      </c>
      <c r="G217" s="538">
        <v>2</v>
      </c>
      <c r="H217" s="536" t="s">
        <v>1981</v>
      </c>
      <c r="N217" s="533"/>
    </row>
    <row r="218" spans="1:14" s="530" customFormat="1" ht="12" outlineLevel="1">
      <c r="A218" s="534"/>
      <c r="B218" s="535"/>
      <c r="C218" s="540" t="s">
        <v>1669</v>
      </c>
      <c r="D218" s="536"/>
      <c r="E218" s="537"/>
      <c r="F218" s="538">
        <f>SUBTOTAL(9,F217:F217)</f>
        <v>5</v>
      </c>
      <c r="G218" s="538"/>
      <c r="H218" s="536"/>
      <c r="N218" s="533"/>
    </row>
    <row r="219" spans="1:14" s="530" customFormat="1" ht="12" outlineLevel="2">
      <c r="A219" s="534">
        <v>7</v>
      </c>
      <c r="B219" s="535" t="s">
        <v>1974</v>
      </c>
      <c r="C219" s="535" t="s">
        <v>153</v>
      </c>
      <c r="D219" s="536" t="s">
        <v>416</v>
      </c>
      <c r="E219" s="537">
        <v>41560</v>
      </c>
      <c r="F219" s="538">
        <v>1</v>
      </c>
      <c r="G219" s="538">
        <v>6</v>
      </c>
      <c r="H219" s="536" t="s">
        <v>1979</v>
      </c>
      <c r="N219" s="533"/>
    </row>
    <row r="220" spans="1:14" s="530" customFormat="1" ht="12" outlineLevel="1">
      <c r="A220" s="534"/>
      <c r="B220" s="535"/>
      <c r="C220" s="540" t="s">
        <v>154</v>
      </c>
      <c r="D220" s="536"/>
      <c r="E220" s="537"/>
      <c r="F220" s="538">
        <f>SUBTOTAL(9,F219:F219)</f>
        <v>1</v>
      </c>
      <c r="G220" s="538"/>
      <c r="H220" s="536"/>
      <c r="N220" s="533"/>
    </row>
    <row r="221" spans="1:14" s="530" customFormat="1" ht="12" outlineLevel="2">
      <c r="A221" s="529">
        <v>7</v>
      </c>
      <c r="B221" s="530" t="s">
        <v>1974</v>
      </c>
      <c r="C221" s="530" t="s">
        <v>167</v>
      </c>
      <c r="D221" s="530" t="s">
        <v>325</v>
      </c>
      <c r="E221" s="531">
        <v>41797</v>
      </c>
      <c r="F221" s="532">
        <v>1</v>
      </c>
      <c r="G221" s="532">
        <v>6</v>
      </c>
      <c r="H221" s="530" t="s">
        <v>1979</v>
      </c>
      <c r="N221" s="533"/>
    </row>
    <row r="222" spans="1:14" s="530" customFormat="1" ht="12" outlineLevel="1">
      <c r="A222" s="529"/>
      <c r="C222" s="539" t="s">
        <v>170</v>
      </c>
      <c r="E222" s="531"/>
      <c r="F222" s="532">
        <f>SUBTOTAL(9,F221:F221)</f>
        <v>1</v>
      </c>
      <c r="G222" s="532"/>
      <c r="N222" s="533"/>
    </row>
    <row r="223" spans="1:14" s="530" customFormat="1" ht="12" outlineLevel="2">
      <c r="A223" s="534">
        <v>7</v>
      </c>
      <c r="B223" s="535" t="s">
        <v>1974</v>
      </c>
      <c r="C223" s="535" t="s">
        <v>1101</v>
      </c>
      <c r="D223" s="536" t="s">
        <v>416</v>
      </c>
      <c r="E223" s="537">
        <v>41560</v>
      </c>
      <c r="F223" s="538">
        <v>4</v>
      </c>
      <c r="G223" s="538">
        <v>3</v>
      </c>
      <c r="H223" s="536" t="s">
        <v>1978</v>
      </c>
      <c r="N223" s="533"/>
    </row>
    <row r="224" spans="1:14" s="530" customFormat="1" ht="12" outlineLevel="1">
      <c r="A224" s="534"/>
      <c r="B224" s="535"/>
      <c r="C224" s="540" t="s">
        <v>1103</v>
      </c>
      <c r="D224" s="536"/>
      <c r="E224" s="537"/>
      <c r="F224" s="538">
        <f>SUBTOTAL(9,F223:F223)</f>
        <v>4</v>
      </c>
      <c r="G224" s="538"/>
      <c r="H224" s="536"/>
      <c r="N224" s="533"/>
    </row>
    <row r="225" spans="1:14" s="530" customFormat="1" ht="12" outlineLevel="2">
      <c r="A225" s="534">
        <v>7</v>
      </c>
      <c r="B225" s="535" t="s">
        <v>1974</v>
      </c>
      <c r="C225" s="535" t="s">
        <v>2185</v>
      </c>
      <c r="D225" s="536" t="s">
        <v>416</v>
      </c>
      <c r="E225" s="537">
        <v>41560</v>
      </c>
      <c r="F225" s="538">
        <v>2</v>
      </c>
      <c r="G225" s="538">
        <v>5</v>
      </c>
      <c r="H225" s="536" t="s">
        <v>1977</v>
      </c>
      <c r="N225" s="533"/>
    </row>
    <row r="226" spans="1:14" s="530" customFormat="1" ht="12" outlineLevel="1">
      <c r="A226" s="534"/>
      <c r="B226" s="535"/>
      <c r="C226" s="540" t="s">
        <v>2186</v>
      </c>
      <c r="D226" s="536"/>
      <c r="E226" s="537"/>
      <c r="F226" s="538">
        <f>SUBTOTAL(9,F225:F225)</f>
        <v>2</v>
      </c>
      <c r="G226" s="538"/>
      <c r="H226" s="536"/>
      <c r="N226" s="533"/>
    </row>
    <row r="227" spans="1:14" s="530" customFormat="1" ht="12" outlineLevel="2">
      <c r="A227" s="534">
        <v>7</v>
      </c>
      <c r="B227" s="535" t="s">
        <v>1974</v>
      </c>
      <c r="C227" s="535" t="s">
        <v>350</v>
      </c>
      <c r="D227" s="536" t="s">
        <v>416</v>
      </c>
      <c r="E227" s="537">
        <v>41560</v>
      </c>
      <c r="F227" s="538">
        <v>6</v>
      </c>
      <c r="G227" s="538">
        <v>1</v>
      </c>
      <c r="H227" s="536" t="s">
        <v>1976</v>
      </c>
      <c r="N227" s="533"/>
    </row>
    <row r="228" spans="1:14" s="530" customFormat="1" ht="12" outlineLevel="2">
      <c r="A228" s="534">
        <v>7</v>
      </c>
      <c r="B228" s="535" t="s">
        <v>1974</v>
      </c>
      <c r="C228" s="535" t="s">
        <v>350</v>
      </c>
      <c r="D228" s="536" t="s">
        <v>416</v>
      </c>
      <c r="E228" s="537">
        <v>41560</v>
      </c>
      <c r="F228" s="538">
        <v>5</v>
      </c>
      <c r="G228" s="538">
        <v>2</v>
      </c>
      <c r="H228" s="536" t="s">
        <v>1981</v>
      </c>
      <c r="N228" s="533"/>
    </row>
    <row r="229" spans="1:14" s="530" customFormat="1" ht="12" outlineLevel="2">
      <c r="A229" s="529">
        <v>7</v>
      </c>
      <c r="B229" s="530" t="s">
        <v>1974</v>
      </c>
      <c r="C229" s="530" t="s">
        <v>350</v>
      </c>
      <c r="D229" s="530" t="s">
        <v>325</v>
      </c>
      <c r="E229" s="531">
        <v>41797</v>
      </c>
      <c r="F229" s="532">
        <v>6</v>
      </c>
      <c r="G229" s="532">
        <v>1</v>
      </c>
      <c r="H229" s="530" t="s">
        <v>1976</v>
      </c>
      <c r="N229" s="533"/>
    </row>
    <row r="230" spans="1:14" s="530" customFormat="1" ht="12" outlineLevel="2">
      <c r="A230" s="529">
        <v>7</v>
      </c>
      <c r="B230" s="530" t="s">
        <v>1974</v>
      </c>
      <c r="C230" s="530" t="s">
        <v>350</v>
      </c>
      <c r="D230" s="530" t="s">
        <v>325</v>
      </c>
      <c r="E230" s="531">
        <v>41797</v>
      </c>
      <c r="F230" s="532">
        <v>5</v>
      </c>
      <c r="G230" s="532">
        <v>2</v>
      </c>
      <c r="H230" s="530" t="s">
        <v>1981</v>
      </c>
      <c r="N230" s="533"/>
    </row>
    <row r="231" spans="1:14" s="530" customFormat="1" ht="12" outlineLevel="2">
      <c r="A231" s="529">
        <v>7</v>
      </c>
      <c r="B231" s="530" t="s">
        <v>1974</v>
      </c>
      <c r="C231" s="530" t="s">
        <v>350</v>
      </c>
      <c r="D231" s="530" t="s">
        <v>325</v>
      </c>
      <c r="E231" s="531">
        <v>41797</v>
      </c>
      <c r="F231" s="532">
        <v>2</v>
      </c>
      <c r="G231" s="532">
        <v>5</v>
      </c>
      <c r="H231" s="530" t="s">
        <v>1977</v>
      </c>
      <c r="N231" s="533"/>
    </row>
    <row r="232" spans="1:14" s="530" customFormat="1" ht="12" outlineLevel="2">
      <c r="A232" s="529">
        <v>7</v>
      </c>
      <c r="B232" s="530" t="s">
        <v>1974</v>
      </c>
      <c r="C232" s="530" t="s">
        <v>350</v>
      </c>
      <c r="D232" s="530" t="s">
        <v>365</v>
      </c>
      <c r="E232" s="531">
        <v>41811</v>
      </c>
      <c r="F232" s="532">
        <v>2</v>
      </c>
      <c r="G232" s="532">
        <v>5</v>
      </c>
      <c r="H232" s="530" t="s">
        <v>1977</v>
      </c>
      <c r="N232" s="533"/>
    </row>
    <row r="233" spans="1:14" s="530" customFormat="1" ht="12" outlineLevel="2">
      <c r="A233" s="529">
        <v>7</v>
      </c>
      <c r="B233" s="530" t="s">
        <v>1974</v>
      </c>
      <c r="C233" s="530" t="s">
        <v>350</v>
      </c>
      <c r="D233" s="530" t="s">
        <v>365</v>
      </c>
      <c r="E233" s="531">
        <v>41811</v>
      </c>
      <c r="F233" s="532">
        <v>5</v>
      </c>
      <c r="G233" s="532">
        <v>2</v>
      </c>
      <c r="H233" s="530" t="s">
        <v>1981</v>
      </c>
      <c r="N233" s="533"/>
    </row>
    <row r="234" spans="1:14" s="548" customFormat="1" ht="12" outlineLevel="1">
      <c r="A234" s="547"/>
      <c r="C234" s="548" t="s">
        <v>351</v>
      </c>
      <c r="D234" s="551" t="s">
        <v>1446</v>
      </c>
      <c r="E234" s="552"/>
      <c r="F234" s="549">
        <f>SUBTOTAL(9,F227:F233)</f>
        <v>31</v>
      </c>
      <c r="G234" s="549"/>
      <c r="N234" s="550"/>
    </row>
    <row r="235" spans="1:14" s="530" customFormat="1" ht="12" outlineLevel="2">
      <c r="A235" s="534">
        <v>7</v>
      </c>
      <c r="B235" s="535" t="s">
        <v>1974</v>
      </c>
      <c r="C235" s="535" t="s">
        <v>2134</v>
      </c>
      <c r="D235" s="536" t="s">
        <v>422</v>
      </c>
      <c r="E235" s="537">
        <v>41700</v>
      </c>
      <c r="F235" s="538">
        <v>4</v>
      </c>
      <c r="G235" s="538">
        <v>3</v>
      </c>
      <c r="H235" s="536" t="s">
        <v>1978</v>
      </c>
      <c r="N235" s="533"/>
    </row>
    <row r="236" spans="1:14" s="530" customFormat="1" ht="12" outlineLevel="2">
      <c r="A236" s="534">
        <v>7</v>
      </c>
      <c r="B236" s="535" t="s">
        <v>1974</v>
      </c>
      <c r="C236" s="535" t="s">
        <v>2134</v>
      </c>
      <c r="D236" s="536" t="s">
        <v>422</v>
      </c>
      <c r="E236" s="537">
        <v>41700</v>
      </c>
      <c r="F236" s="538">
        <v>3</v>
      </c>
      <c r="G236" s="538">
        <v>4</v>
      </c>
      <c r="H236" s="536" t="s">
        <v>1975</v>
      </c>
      <c r="N236" s="533"/>
    </row>
    <row r="237" spans="1:14" s="530" customFormat="1" ht="12" outlineLevel="1">
      <c r="A237" s="534"/>
      <c r="B237" s="535"/>
      <c r="C237" s="540" t="s">
        <v>2139</v>
      </c>
      <c r="D237" s="536"/>
      <c r="E237" s="537"/>
      <c r="F237" s="538">
        <f>SUBTOTAL(9,F235:F236)</f>
        <v>7</v>
      </c>
      <c r="G237" s="538"/>
      <c r="H237" s="536"/>
      <c r="N237" s="533"/>
    </row>
    <row r="238" spans="1:14" s="530" customFormat="1" ht="12" outlineLevel="2">
      <c r="A238" s="534">
        <v>8</v>
      </c>
      <c r="B238" s="535" t="s">
        <v>1114</v>
      </c>
      <c r="C238" s="535" t="s">
        <v>521</v>
      </c>
      <c r="D238" s="536" t="s">
        <v>422</v>
      </c>
      <c r="E238" s="537">
        <v>41700</v>
      </c>
      <c r="F238" s="538">
        <v>6</v>
      </c>
      <c r="G238" s="538">
        <v>1</v>
      </c>
      <c r="H238" s="536" t="s">
        <v>1118</v>
      </c>
      <c r="N238" s="533"/>
    </row>
    <row r="239" spans="1:14" s="530" customFormat="1" ht="12" outlineLevel="1">
      <c r="A239" s="534"/>
      <c r="B239" s="535"/>
      <c r="C239" s="540" t="s">
        <v>700</v>
      </c>
      <c r="D239" s="536"/>
      <c r="E239" s="537"/>
      <c r="F239" s="538">
        <f>SUBTOTAL(9,F238:F238)</f>
        <v>6</v>
      </c>
      <c r="G239" s="538"/>
      <c r="H239" s="536"/>
      <c r="N239" s="533"/>
    </row>
    <row r="240" spans="1:14" s="530" customFormat="1" ht="12" outlineLevel="2">
      <c r="A240" s="534">
        <v>8</v>
      </c>
      <c r="B240" s="535" t="s">
        <v>1114</v>
      </c>
      <c r="C240" s="535" t="s">
        <v>259</v>
      </c>
      <c r="D240" s="536" t="s">
        <v>422</v>
      </c>
      <c r="E240" s="537">
        <v>41700</v>
      </c>
      <c r="F240" s="538">
        <v>2</v>
      </c>
      <c r="G240" s="538">
        <v>5</v>
      </c>
      <c r="H240" s="536" t="s">
        <v>1116</v>
      </c>
      <c r="N240" s="533"/>
    </row>
    <row r="241" spans="1:14" s="530" customFormat="1" ht="12" outlineLevel="1">
      <c r="A241" s="534"/>
      <c r="B241" s="535"/>
      <c r="C241" s="540" t="s">
        <v>261</v>
      </c>
      <c r="D241" s="536"/>
      <c r="E241" s="537"/>
      <c r="F241" s="538">
        <f>SUBTOTAL(9,F240:F240)</f>
        <v>2</v>
      </c>
      <c r="G241" s="538"/>
      <c r="H241" s="536"/>
      <c r="N241" s="533"/>
    </row>
    <row r="242" spans="1:14" s="530" customFormat="1" ht="12" outlineLevel="2">
      <c r="A242" s="534">
        <v>8</v>
      </c>
      <c r="B242" s="535" t="s">
        <v>1114</v>
      </c>
      <c r="C242" s="535" t="s">
        <v>262</v>
      </c>
      <c r="D242" s="536" t="s">
        <v>416</v>
      </c>
      <c r="E242" s="537">
        <v>41560</v>
      </c>
      <c r="F242" s="538">
        <v>1</v>
      </c>
      <c r="G242" s="538">
        <v>6</v>
      </c>
      <c r="H242" s="536" t="s">
        <v>1117</v>
      </c>
      <c r="N242" s="533"/>
    </row>
    <row r="243" spans="1:14" s="530" customFormat="1" ht="12" outlineLevel="1">
      <c r="A243" s="534"/>
      <c r="B243" s="535"/>
      <c r="C243" s="540" t="s">
        <v>264</v>
      </c>
      <c r="D243" s="536"/>
      <c r="E243" s="537"/>
      <c r="F243" s="538">
        <f>SUBTOTAL(9,F242:F242)</f>
        <v>1</v>
      </c>
      <c r="G243" s="538"/>
      <c r="H243" s="536"/>
      <c r="N243" s="533"/>
    </row>
    <row r="244" spans="1:14" s="530" customFormat="1" ht="12" outlineLevel="2">
      <c r="A244" s="534">
        <v>8</v>
      </c>
      <c r="B244" s="535" t="s">
        <v>1114</v>
      </c>
      <c r="C244" s="535" t="s">
        <v>218</v>
      </c>
      <c r="D244" s="536" t="s">
        <v>416</v>
      </c>
      <c r="E244" s="537">
        <v>41560</v>
      </c>
      <c r="F244" s="538">
        <v>5</v>
      </c>
      <c r="G244" s="538">
        <v>2</v>
      </c>
      <c r="H244" s="536" t="s">
        <v>1119</v>
      </c>
      <c r="N244" s="533"/>
    </row>
    <row r="245" spans="1:14" s="530" customFormat="1" ht="12" outlineLevel="2">
      <c r="A245" s="529">
        <v>8</v>
      </c>
      <c r="B245" s="530" t="s">
        <v>1114</v>
      </c>
      <c r="C245" s="530" t="s">
        <v>218</v>
      </c>
      <c r="D245" s="530" t="s">
        <v>325</v>
      </c>
      <c r="E245" s="531">
        <v>41797</v>
      </c>
      <c r="F245" s="532">
        <v>4</v>
      </c>
      <c r="G245" s="532">
        <v>3</v>
      </c>
      <c r="H245" s="530" t="s">
        <v>1115</v>
      </c>
      <c r="N245" s="533"/>
    </row>
    <row r="246" spans="1:14" s="530" customFormat="1" ht="12" outlineLevel="1">
      <c r="A246" s="529"/>
      <c r="C246" s="539" t="s">
        <v>219</v>
      </c>
      <c r="E246" s="531"/>
      <c r="F246" s="532">
        <f>SUBTOTAL(9,F244:F245)</f>
        <v>9</v>
      </c>
      <c r="G246" s="532"/>
      <c r="N246" s="533"/>
    </row>
    <row r="247" spans="1:14" s="530" customFormat="1" ht="12" outlineLevel="2">
      <c r="A247" s="534">
        <v>8</v>
      </c>
      <c r="B247" s="535" t="s">
        <v>1114</v>
      </c>
      <c r="C247" s="535" t="s">
        <v>749</v>
      </c>
      <c r="D247" s="536" t="s">
        <v>422</v>
      </c>
      <c r="E247" s="537">
        <v>41700</v>
      </c>
      <c r="F247" s="538">
        <v>3</v>
      </c>
      <c r="G247" s="538">
        <v>4</v>
      </c>
      <c r="H247" s="536" t="s">
        <v>1120</v>
      </c>
      <c r="N247" s="533"/>
    </row>
    <row r="248" spans="1:14" s="530" customFormat="1" ht="12" outlineLevel="2">
      <c r="A248" s="534">
        <v>8</v>
      </c>
      <c r="B248" s="535" t="s">
        <v>1114</v>
      </c>
      <c r="C248" s="535" t="s">
        <v>749</v>
      </c>
      <c r="D248" s="536" t="s">
        <v>416</v>
      </c>
      <c r="E248" s="537">
        <v>41560</v>
      </c>
      <c r="F248" s="538">
        <v>4</v>
      </c>
      <c r="G248" s="538">
        <v>3</v>
      </c>
      <c r="H248" s="536" t="s">
        <v>1115</v>
      </c>
      <c r="N248" s="533"/>
    </row>
    <row r="249" spans="1:14" s="530" customFormat="1" ht="12" outlineLevel="2">
      <c r="A249" s="534">
        <v>8</v>
      </c>
      <c r="B249" s="535" t="s">
        <v>1114</v>
      </c>
      <c r="C249" s="535" t="s">
        <v>749</v>
      </c>
      <c r="D249" s="536" t="s">
        <v>416</v>
      </c>
      <c r="E249" s="537">
        <v>41560</v>
      </c>
      <c r="F249" s="538">
        <v>2</v>
      </c>
      <c r="G249" s="538">
        <v>5</v>
      </c>
      <c r="H249" s="536" t="s">
        <v>1116</v>
      </c>
      <c r="N249" s="533"/>
    </row>
    <row r="250" spans="1:14" s="530" customFormat="1" ht="12" outlineLevel="2">
      <c r="A250" s="529">
        <v>8</v>
      </c>
      <c r="B250" s="530" t="s">
        <v>1114</v>
      </c>
      <c r="C250" s="530" t="s">
        <v>749</v>
      </c>
      <c r="D250" s="530" t="s">
        <v>325</v>
      </c>
      <c r="E250" s="531">
        <v>41797</v>
      </c>
      <c r="F250" s="532">
        <v>5</v>
      </c>
      <c r="G250" s="532">
        <v>2</v>
      </c>
      <c r="H250" s="530" t="s">
        <v>1119</v>
      </c>
      <c r="N250" s="533"/>
    </row>
    <row r="251" spans="1:14" s="530" customFormat="1" ht="12" outlineLevel="2">
      <c r="A251" s="529">
        <v>8</v>
      </c>
      <c r="B251" s="530" t="s">
        <v>1114</v>
      </c>
      <c r="C251" s="530" t="s">
        <v>749</v>
      </c>
      <c r="D251" s="530" t="s">
        <v>365</v>
      </c>
      <c r="E251" s="531">
        <v>41811</v>
      </c>
      <c r="F251" s="532">
        <v>6</v>
      </c>
      <c r="G251" s="532">
        <v>1</v>
      </c>
      <c r="H251" s="530" t="s">
        <v>1118</v>
      </c>
      <c r="N251" s="533"/>
    </row>
    <row r="252" spans="1:14" s="548" customFormat="1" ht="12" outlineLevel="1">
      <c r="A252" s="547"/>
      <c r="C252" s="548" t="s">
        <v>751</v>
      </c>
      <c r="D252" s="551" t="s">
        <v>1446</v>
      </c>
      <c r="E252" s="552"/>
      <c r="F252" s="549">
        <f>SUBTOTAL(9,F247:F251)</f>
        <v>20</v>
      </c>
      <c r="G252" s="549"/>
      <c r="N252" s="550"/>
    </row>
    <row r="253" spans="1:14" s="530" customFormat="1" ht="12" outlineLevel="2">
      <c r="A253" s="534">
        <v>8</v>
      </c>
      <c r="B253" s="535" t="s">
        <v>1114</v>
      </c>
      <c r="C253" s="535" t="s">
        <v>350</v>
      </c>
      <c r="D253" s="536" t="s">
        <v>422</v>
      </c>
      <c r="E253" s="537">
        <v>41700</v>
      </c>
      <c r="F253" s="538">
        <v>5</v>
      </c>
      <c r="G253" s="538">
        <v>2</v>
      </c>
      <c r="H253" s="536" t="s">
        <v>1119</v>
      </c>
      <c r="N253" s="533"/>
    </row>
    <row r="254" spans="1:14" s="530" customFormat="1" ht="12" outlineLevel="2">
      <c r="A254" s="534">
        <v>8</v>
      </c>
      <c r="B254" s="535" t="s">
        <v>1114</v>
      </c>
      <c r="C254" s="535" t="s">
        <v>350</v>
      </c>
      <c r="D254" s="536" t="s">
        <v>422</v>
      </c>
      <c r="E254" s="537">
        <v>41700</v>
      </c>
      <c r="F254" s="538">
        <v>1</v>
      </c>
      <c r="G254" s="538">
        <v>6</v>
      </c>
      <c r="H254" s="536" t="s">
        <v>1117</v>
      </c>
      <c r="N254" s="533"/>
    </row>
    <row r="255" spans="1:14" s="530" customFormat="1" ht="12" outlineLevel="2">
      <c r="A255" s="534">
        <v>8</v>
      </c>
      <c r="B255" s="535" t="s">
        <v>1114</v>
      </c>
      <c r="C255" s="535" t="s">
        <v>350</v>
      </c>
      <c r="D255" s="536" t="s">
        <v>416</v>
      </c>
      <c r="E255" s="537">
        <v>41560</v>
      </c>
      <c r="F255" s="538">
        <v>6</v>
      </c>
      <c r="G255" s="538">
        <v>1</v>
      </c>
      <c r="H255" s="536" t="s">
        <v>1118</v>
      </c>
      <c r="N255" s="533"/>
    </row>
    <row r="256" spans="1:14" s="530" customFormat="1" ht="12" outlineLevel="1">
      <c r="A256" s="534"/>
      <c r="B256" s="535"/>
      <c r="C256" s="540" t="s">
        <v>351</v>
      </c>
      <c r="D256" s="536"/>
      <c r="E256" s="537"/>
      <c r="F256" s="538">
        <f>SUBTOTAL(9,F253:F255)</f>
        <v>12</v>
      </c>
      <c r="G256" s="538"/>
      <c r="H256" s="536"/>
      <c r="N256" s="533"/>
    </row>
    <row r="257" spans="1:14" s="530" customFormat="1" ht="12" outlineLevel="2">
      <c r="A257" s="529">
        <v>8</v>
      </c>
      <c r="B257" s="530" t="s">
        <v>1114</v>
      </c>
      <c r="C257" s="530" t="s">
        <v>407</v>
      </c>
      <c r="D257" s="530" t="s">
        <v>325</v>
      </c>
      <c r="E257" s="531">
        <v>41797</v>
      </c>
      <c r="F257" s="532">
        <v>6</v>
      </c>
      <c r="G257" s="532">
        <v>1</v>
      </c>
      <c r="H257" s="530" t="s">
        <v>1118</v>
      </c>
      <c r="N257" s="533"/>
    </row>
    <row r="258" spans="1:14" s="530" customFormat="1" ht="12" outlineLevel="1">
      <c r="A258" s="529"/>
      <c r="C258" s="539" t="s">
        <v>412</v>
      </c>
      <c r="E258" s="531"/>
      <c r="F258" s="532">
        <f>SUBTOTAL(9,F257:F257)</f>
        <v>6</v>
      </c>
      <c r="G258" s="532"/>
      <c r="N258" s="533"/>
    </row>
    <row r="259" spans="1:14" s="530" customFormat="1" ht="12" outlineLevel="2">
      <c r="A259" s="534">
        <v>8</v>
      </c>
      <c r="B259" s="535" t="s">
        <v>1114</v>
      </c>
      <c r="C259" s="535" t="s">
        <v>148</v>
      </c>
      <c r="D259" s="536" t="s">
        <v>422</v>
      </c>
      <c r="E259" s="537">
        <v>41700</v>
      </c>
      <c r="F259" s="538">
        <v>4</v>
      </c>
      <c r="G259" s="538">
        <v>3</v>
      </c>
      <c r="H259" s="536" t="s">
        <v>1115</v>
      </c>
      <c r="N259" s="533"/>
    </row>
    <row r="260" spans="1:14" s="530" customFormat="1" ht="12" outlineLevel="2">
      <c r="A260" s="534">
        <v>8</v>
      </c>
      <c r="B260" s="535" t="s">
        <v>1114</v>
      </c>
      <c r="C260" s="535" t="s">
        <v>148</v>
      </c>
      <c r="D260" s="536" t="s">
        <v>416</v>
      </c>
      <c r="E260" s="537">
        <v>41560</v>
      </c>
      <c r="F260" s="538">
        <v>3</v>
      </c>
      <c r="G260" s="538">
        <v>4</v>
      </c>
      <c r="H260" s="536" t="s">
        <v>1120</v>
      </c>
      <c r="N260" s="533"/>
    </row>
    <row r="261" spans="1:14" s="530" customFormat="1" ht="12" outlineLevel="2">
      <c r="A261" s="529">
        <v>8</v>
      </c>
      <c r="B261" s="530" t="s">
        <v>1114</v>
      </c>
      <c r="C261" s="530" t="s">
        <v>148</v>
      </c>
      <c r="D261" s="530" t="s">
        <v>325</v>
      </c>
      <c r="E261" s="531">
        <v>41797</v>
      </c>
      <c r="F261" s="532">
        <v>3</v>
      </c>
      <c r="G261" s="532">
        <v>4</v>
      </c>
      <c r="H261" s="530" t="s">
        <v>1120</v>
      </c>
      <c r="N261" s="533"/>
    </row>
    <row r="262" spans="1:14" s="530" customFormat="1" ht="12" outlineLevel="2">
      <c r="A262" s="529">
        <v>8</v>
      </c>
      <c r="B262" s="530" t="s">
        <v>1114</v>
      </c>
      <c r="C262" s="530" t="s">
        <v>148</v>
      </c>
      <c r="D262" s="530" t="s">
        <v>325</v>
      </c>
      <c r="E262" s="531">
        <v>41797</v>
      </c>
      <c r="F262" s="532">
        <v>2</v>
      </c>
      <c r="G262" s="532">
        <v>5</v>
      </c>
      <c r="H262" s="530" t="s">
        <v>1116</v>
      </c>
      <c r="N262" s="533"/>
    </row>
    <row r="263" spans="1:14" s="530" customFormat="1" ht="12" outlineLevel="1">
      <c r="A263" s="529"/>
      <c r="C263" s="539" t="s">
        <v>149</v>
      </c>
      <c r="E263" s="531"/>
      <c r="F263" s="532">
        <f>SUBTOTAL(9,F259:F262)</f>
        <v>12</v>
      </c>
      <c r="G263" s="532"/>
      <c r="N263" s="533"/>
    </row>
    <row r="264" spans="1:14" s="530" customFormat="1" ht="12" outlineLevel="2">
      <c r="A264" s="529">
        <v>8</v>
      </c>
      <c r="B264" s="530" t="s">
        <v>1114</v>
      </c>
      <c r="C264" s="530" t="s">
        <v>417</v>
      </c>
      <c r="D264" s="530" t="s">
        <v>325</v>
      </c>
      <c r="E264" s="531">
        <v>41797</v>
      </c>
      <c r="F264" s="532">
        <v>1</v>
      </c>
      <c r="G264" s="532">
        <v>6</v>
      </c>
      <c r="H264" s="530" t="s">
        <v>1117</v>
      </c>
      <c r="N264" s="533"/>
    </row>
    <row r="265" spans="1:14" s="530" customFormat="1" ht="12" outlineLevel="1">
      <c r="A265" s="529"/>
      <c r="C265" s="539" t="s">
        <v>418</v>
      </c>
      <c r="E265" s="531"/>
      <c r="F265" s="532">
        <f>SUBTOTAL(9,F264:F264)</f>
        <v>1</v>
      </c>
      <c r="G265" s="532"/>
      <c r="N265" s="533"/>
    </row>
    <row r="266" spans="1:14" s="530" customFormat="1" ht="12" outlineLevel="2">
      <c r="A266" s="534">
        <v>9</v>
      </c>
      <c r="B266" s="535" t="s">
        <v>2187</v>
      </c>
      <c r="C266" s="535" t="s">
        <v>118</v>
      </c>
      <c r="D266" s="536" t="s">
        <v>422</v>
      </c>
      <c r="E266" s="537">
        <v>41700</v>
      </c>
      <c r="F266" s="538">
        <v>4</v>
      </c>
      <c r="G266" s="538">
        <v>3</v>
      </c>
      <c r="H266" s="536" t="s">
        <v>1122</v>
      </c>
      <c r="N266" s="533"/>
    </row>
    <row r="267" spans="1:14" s="530" customFormat="1" ht="12" outlineLevel="2">
      <c r="A267" s="529">
        <v>9</v>
      </c>
      <c r="B267" s="530" t="s">
        <v>2187</v>
      </c>
      <c r="C267" s="530" t="s">
        <v>118</v>
      </c>
      <c r="D267" s="530" t="s">
        <v>325</v>
      </c>
      <c r="E267" s="531">
        <v>41797</v>
      </c>
      <c r="F267" s="532">
        <v>2</v>
      </c>
      <c r="G267" s="532">
        <v>5</v>
      </c>
      <c r="H267" s="530" t="s">
        <v>2337</v>
      </c>
      <c r="N267" s="533"/>
    </row>
    <row r="268" spans="1:14" s="530" customFormat="1" ht="12" outlineLevel="1">
      <c r="A268" s="529"/>
      <c r="C268" s="539" t="s">
        <v>119</v>
      </c>
      <c r="E268" s="531"/>
      <c r="F268" s="532">
        <f>SUBTOTAL(9,F266:F267)</f>
        <v>6</v>
      </c>
      <c r="G268" s="532"/>
      <c r="N268" s="533"/>
    </row>
    <row r="269" spans="1:14" s="530" customFormat="1" ht="12" outlineLevel="2">
      <c r="A269" s="534">
        <v>9</v>
      </c>
      <c r="B269" s="535" t="s">
        <v>2187</v>
      </c>
      <c r="C269" s="535" t="s">
        <v>245</v>
      </c>
      <c r="D269" s="536" t="s">
        <v>416</v>
      </c>
      <c r="E269" s="537">
        <v>41560</v>
      </c>
      <c r="F269" s="538">
        <v>6</v>
      </c>
      <c r="G269" s="538">
        <v>1</v>
      </c>
      <c r="H269" s="536" t="s">
        <v>1126</v>
      </c>
      <c r="N269" s="533"/>
    </row>
    <row r="270" spans="1:14" s="530" customFormat="1" ht="12" outlineLevel="2">
      <c r="A270" s="534">
        <v>9</v>
      </c>
      <c r="B270" s="535" t="s">
        <v>2187</v>
      </c>
      <c r="C270" s="535" t="s">
        <v>245</v>
      </c>
      <c r="D270" s="536" t="s">
        <v>416</v>
      </c>
      <c r="E270" s="537">
        <v>41560</v>
      </c>
      <c r="F270" s="538">
        <v>3</v>
      </c>
      <c r="G270" s="538">
        <v>4</v>
      </c>
      <c r="H270" s="536" t="s">
        <v>1125</v>
      </c>
      <c r="N270" s="533"/>
    </row>
    <row r="271" spans="1:14" s="530" customFormat="1" ht="12" outlineLevel="1">
      <c r="A271" s="534"/>
      <c r="B271" s="535"/>
      <c r="C271" s="540" t="s">
        <v>248</v>
      </c>
      <c r="D271" s="536"/>
      <c r="E271" s="537"/>
      <c r="F271" s="538">
        <f>SUBTOTAL(9,F269:F270)</f>
        <v>9</v>
      </c>
      <c r="G271" s="538"/>
      <c r="H271" s="536"/>
      <c r="N271" s="533"/>
    </row>
    <row r="272" spans="1:14" s="530" customFormat="1" ht="12" outlineLevel="2">
      <c r="A272" s="529">
        <v>9</v>
      </c>
      <c r="B272" s="530" t="s">
        <v>2187</v>
      </c>
      <c r="C272" s="530" t="s">
        <v>434</v>
      </c>
      <c r="D272" s="530" t="s">
        <v>325</v>
      </c>
      <c r="E272" s="531">
        <v>41797</v>
      </c>
      <c r="F272" s="532">
        <v>3</v>
      </c>
      <c r="G272" s="532">
        <v>4</v>
      </c>
      <c r="H272" s="530" t="s">
        <v>2338</v>
      </c>
      <c r="N272" s="533"/>
    </row>
    <row r="273" spans="1:14" s="530" customFormat="1" ht="12" outlineLevel="1">
      <c r="A273" s="529"/>
      <c r="C273" s="539" t="s">
        <v>435</v>
      </c>
      <c r="E273" s="531"/>
      <c r="F273" s="532">
        <f>SUBTOTAL(9,F272:F272)</f>
        <v>3</v>
      </c>
      <c r="G273" s="532"/>
      <c r="N273" s="533"/>
    </row>
    <row r="274" spans="1:14" s="530" customFormat="1" ht="12" outlineLevel="2">
      <c r="A274" s="534">
        <v>9</v>
      </c>
      <c r="B274" s="535" t="s">
        <v>2187</v>
      </c>
      <c r="C274" s="535" t="s">
        <v>138</v>
      </c>
      <c r="D274" s="536" t="s">
        <v>416</v>
      </c>
      <c r="E274" s="537">
        <v>41560</v>
      </c>
      <c r="F274" s="538">
        <v>2</v>
      </c>
      <c r="G274" s="538">
        <v>5</v>
      </c>
      <c r="H274" s="536" t="s">
        <v>1124</v>
      </c>
      <c r="N274" s="533"/>
    </row>
    <row r="275" spans="1:14" s="530" customFormat="1" ht="12" outlineLevel="1">
      <c r="A275" s="534"/>
      <c r="B275" s="535"/>
      <c r="C275" s="540" t="s">
        <v>139</v>
      </c>
      <c r="D275" s="536"/>
      <c r="E275" s="537"/>
      <c r="F275" s="538">
        <f>SUBTOTAL(9,F274:F274)</f>
        <v>2</v>
      </c>
      <c r="G275" s="538"/>
      <c r="H275" s="536"/>
      <c r="N275" s="533"/>
    </row>
    <row r="276" spans="1:14" s="530" customFormat="1" ht="12" outlineLevel="2">
      <c r="A276" s="534">
        <v>9</v>
      </c>
      <c r="B276" s="535" t="s">
        <v>2187</v>
      </c>
      <c r="C276" s="535" t="s">
        <v>521</v>
      </c>
      <c r="D276" s="536" t="s">
        <v>422</v>
      </c>
      <c r="E276" s="537">
        <v>41700</v>
      </c>
      <c r="F276" s="538">
        <v>2</v>
      </c>
      <c r="G276" s="538">
        <v>5</v>
      </c>
      <c r="H276" s="536" t="s">
        <v>1124</v>
      </c>
      <c r="N276" s="533"/>
    </row>
    <row r="277" spans="1:14" s="530" customFormat="1" ht="12" outlineLevel="1">
      <c r="A277" s="534"/>
      <c r="B277" s="535"/>
      <c r="C277" s="540" t="s">
        <v>700</v>
      </c>
      <c r="D277" s="536"/>
      <c r="E277" s="537"/>
      <c r="F277" s="538">
        <f>SUBTOTAL(9,F276:F276)</f>
        <v>2</v>
      </c>
      <c r="G277" s="538"/>
      <c r="H277" s="536"/>
      <c r="N277" s="533"/>
    </row>
    <row r="278" spans="1:14" s="530" customFormat="1" ht="12" outlineLevel="2">
      <c r="A278" s="529">
        <v>9</v>
      </c>
      <c r="B278" s="530" t="s">
        <v>2187</v>
      </c>
      <c r="C278" s="530" t="s">
        <v>262</v>
      </c>
      <c r="D278" s="530" t="s">
        <v>325</v>
      </c>
      <c r="E278" s="531">
        <v>41797</v>
      </c>
      <c r="F278" s="532">
        <v>1</v>
      </c>
      <c r="G278" s="532">
        <v>6</v>
      </c>
      <c r="H278" s="530" t="s">
        <v>2339</v>
      </c>
      <c r="N278" s="533"/>
    </row>
    <row r="279" spans="1:14" s="530" customFormat="1" ht="12" outlineLevel="1">
      <c r="A279" s="529"/>
      <c r="C279" s="539" t="s">
        <v>264</v>
      </c>
      <c r="E279" s="531"/>
      <c r="F279" s="532">
        <f>SUBTOTAL(9,F278:F278)</f>
        <v>1</v>
      </c>
      <c r="G279" s="532"/>
      <c r="N279" s="533"/>
    </row>
    <row r="280" spans="1:14" s="530" customFormat="1" ht="12" outlineLevel="2">
      <c r="A280" s="534">
        <v>9</v>
      </c>
      <c r="B280" s="535" t="s">
        <v>2187</v>
      </c>
      <c r="C280" s="535" t="s">
        <v>1988</v>
      </c>
      <c r="D280" s="536" t="s">
        <v>422</v>
      </c>
      <c r="E280" s="537">
        <v>41700</v>
      </c>
      <c r="F280" s="538">
        <v>3</v>
      </c>
      <c r="G280" s="538">
        <v>4</v>
      </c>
      <c r="H280" s="536" t="s">
        <v>1125</v>
      </c>
      <c r="N280" s="533"/>
    </row>
    <row r="281" spans="1:14" s="530" customFormat="1" ht="12" outlineLevel="1">
      <c r="A281" s="534"/>
      <c r="B281" s="535"/>
      <c r="C281" s="540" t="s">
        <v>1989</v>
      </c>
      <c r="D281" s="536"/>
      <c r="E281" s="537"/>
      <c r="F281" s="538">
        <f>SUBTOTAL(9,F280:F280)</f>
        <v>3</v>
      </c>
      <c r="G281" s="538"/>
      <c r="H281" s="536"/>
      <c r="N281" s="533"/>
    </row>
    <row r="282" spans="1:14" s="530" customFormat="1" ht="12" outlineLevel="2">
      <c r="A282" s="529">
        <v>9</v>
      </c>
      <c r="B282" s="530" t="s">
        <v>2187</v>
      </c>
      <c r="C282" s="530" t="s">
        <v>218</v>
      </c>
      <c r="D282" s="530" t="s">
        <v>325</v>
      </c>
      <c r="E282" s="531">
        <v>41797</v>
      </c>
      <c r="F282" s="532">
        <v>4</v>
      </c>
      <c r="G282" s="532">
        <v>3</v>
      </c>
      <c r="H282" s="530" t="s">
        <v>2340</v>
      </c>
      <c r="N282" s="533"/>
    </row>
    <row r="283" spans="1:14" s="530" customFormat="1" ht="12" outlineLevel="1">
      <c r="A283" s="529"/>
      <c r="C283" s="539" t="s">
        <v>219</v>
      </c>
      <c r="E283" s="531"/>
      <c r="F283" s="532">
        <f>SUBTOTAL(9,F282:F282)</f>
        <v>4</v>
      </c>
      <c r="G283" s="532"/>
      <c r="N283" s="533"/>
    </row>
    <row r="284" spans="1:14" s="530" customFormat="1" ht="12" outlineLevel="2">
      <c r="A284" s="534">
        <v>9</v>
      </c>
      <c r="B284" s="535" t="s">
        <v>2187</v>
      </c>
      <c r="C284" s="535" t="s">
        <v>190</v>
      </c>
      <c r="D284" s="536" t="s">
        <v>422</v>
      </c>
      <c r="E284" s="537">
        <v>41700</v>
      </c>
      <c r="F284" s="538">
        <v>6</v>
      </c>
      <c r="G284" s="538">
        <v>1</v>
      </c>
      <c r="H284" s="536" t="s">
        <v>1126</v>
      </c>
      <c r="N284" s="533"/>
    </row>
    <row r="285" spans="1:14" s="530" customFormat="1" ht="12" outlineLevel="2">
      <c r="A285" s="534">
        <v>9</v>
      </c>
      <c r="B285" s="535" t="s">
        <v>2187</v>
      </c>
      <c r="C285" s="535" t="s">
        <v>190</v>
      </c>
      <c r="D285" s="536" t="s">
        <v>422</v>
      </c>
      <c r="E285" s="537">
        <v>41700</v>
      </c>
      <c r="F285" s="538">
        <v>5</v>
      </c>
      <c r="G285" s="538">
        <v>2</v>
      </c>
      <c r="H285" s="536" t="s">
        <v>1123</v>
      </c>
      <c r="N285" s="533"/>
    </row>
    <row r="286" spans="1:14" s="530" customFormat="1" ht="12" outlineLevel="1">
      <c r="A286" s="534"/>
      <c r="B286" s="535"/>
      <c r="C286" s="540" t="s">
        <v>191</v>
      </c>
      <c r="D286" s="536"/>
      <c r="E286" s="537"/>
      <c r="F286" s="538">
        <f>SUBTOTAL(9,F284:F285)</f>
        <v>11</v>
      </c>
      <c r="G286" s="538"/>
      <c r="H286" s="536"/>
      <c r="N286" s="533"/>
    </row>
    <row r="287" spans="1:14" s="530" customFormat="1" ht="12" outlineLevel="2">
      <c r="A287" s="534">
        <v>9</v>
      </c>
      <c r="B287" s="535" t="s">
        <v>2187</v>
      </c>
      <c r="C287" s="535" t="s">
        <v>180</v>
      </c>
      <c r="D287" s="536" t="s">
        <v>416</v>
      </c>
      <c r="E287" s="537">
        <v>41560</v>
      </c>
      <c r="F287" s="538">
        <v>4</v>
      </c>
      <c r="G287" s="538">
        <v>3</v>
      </c>
      <c r="H287" s="536" t="s">
        <v>1122</v>
      </c>
      <c r="N287" s="533"/>
    </row>
    <row r="288" spans="1:14" s="530" customFormat="1" ht="12" outlineLevel="2">
      <c r="A288" s="534">
        <v>9</v>
      </c>
      <c r="B288" s="535" t="s">
        <v>2187</v>
      </c>
      <c r="C288" s="535" t="s">
        <v>180</v>
      </c>
      <c r="D288" s="536" t="s">
        <v>416</v>
      </c>
      <c r="E288" s="537">
        <v>41560</v>
      </c>
      <c r="F288" s="538">
        <v>1</v>
      </c>
      <c r="G288" s="538">
        <v>6</v>
      </c>
      <c r="H288" s="536" t="s">
        <v>1127</v>
      </c>
      <c r="N288" s="533"/>
    </row>
    <row r="289" spans="1:14" s="530" customFormat="1" ht="12" outlineLevel="2">
      <c r="A289" s="529">
        <v>9</v>
      </c>
      <c r="B289" s="530" t="s">
        <v>2187</v>
      </c>
      <c r="C289" s="530" t="s">
        <v>180</v>
      </c>
      <c r="D289" s="530" t="s">
        <v>365</v>
      </c>
      <c r="E289" s="531">
        <v>41811</v>
      </c>
      <c r="F289" s="532">
        <v>3</v>
      </c>
      <c r="G289" s="532">
        <v>4</v>
      </c>
      <c r="H289" s="530" t="s">
        <v>2338</v>
      </c>
      <c r="N289" s="533"/>
    </row>
    <row r="290" spans="1:14" s="530" customFormat="1" ht="12" outlineLevel="2">
      <c r="A290" s="529">
        <v>9</v>
      </c>
      <c r="B290" s="530" t="s">
        <v>2187</v>
      </c>
      <c r="C290" s="530" t="s">
        <v>180</v>
      </c>
      <c r="D290" s="530" t="s">
        <v>325</v>
      </c>
      <c r="E290" s="531">
        <v>41797</v>
      </c>
      <c r="F290" s="532">
        <v>5</v>
      </c>
      <c r="G290" s="532">
        <v>2</v>
      </c>
      <c r="H290" s="530" t="s">
        <v>2341</v>
      </c>
      <c r="N290" s="533"/>
    </row>
    <row r="291" spans="1:14" s="530" customFormat="1" ht="12" outlineLevel="1">
      <c r="A291" s="529"/>
      <c r="C291" s="539" t="s">
        <v>182</v>
      </c>
      <c r="E291" s="531"/>
      <c r="F291" s="532">
        <f>SUBTOTAL(9,F287:F290)</f>
        <v>13</v>
      </c>
      <c r="G291" s="532"/>
      <c r="N291" s="533"/>
    </row>
    <row r="292" spans="1:14" s="530" customFormat="1" ht="12" outlineLevel="2">
      <c r="A292" s="534">
        <v>9</v>
      </c>
      <c r="B292" s="535" t="s">
        <v>2187</v>
      </c>
      <c r="C292" s="535" t="s">
        <v>749</v>
      </c>
      <c r="D292" s="536" t="s">
        <v>422</v>
      </c>
      <c r="E292" s="537">
        <v>41700</v>
      </c>
      <c r="F292" s="538">
        <v>1</v>
      </c>
      <c r="G292" s="538">
        <v>6</v>
      </c>
      <c r="H292" s="536" t="s">
        <v>1127</v>
      </c>
      <c r="N292" s="533"/>
    </row>
    <row r="293" spans="1:14" s="530" customFormat="1" ht="12" outlineLevel="1">
      <c r="A293" s="534"/>
      <c r="B293" s="535"/>
      <c r="C293" s="540" t="s">
        <v>751</v>
      </c>
      <c r="D293" s="536"/>
      <c r="E293" s="537"/>
      <c r="F293" s="538">
        <f>SUBTOTAL(9,F292:F292)</f>
        <v>1</v>
      </c>
      <c r="G293" s="538"/>
      <c r="H293" s="536"/>
      <c r="N293" s="533"/>
    </row>
    <row r="294" spans="1:14" s="530" customFormat="1" ht="12" outlineLevel="2">
      <c r="A294" s="534">
        <v>9</v>
      </c>
      <c r="B294" s="535" t="s">
        <v>2187</v>
      </c>
      <c r="C294" s="535" t="s">
        <v>228</v>
      </c>
      <c r="D294" s="536" t="s">
        <v>416</v>
      </c>
      <c r="E294" s="537">
        <v>41560</v>
      </c>
      <c r="F294" s="538">
        <v>5</v>
      </c>
      <c r="G294" s="538">
        <v>2</v>
      </c>
      <c r="H294" s="536" t="s">
        <v>1123</v>
      </c>
      <c r="N294" s="533"/>
    </row>
    <row r="295" spans="1:14" s="530" customFormat="1" ht="12" outlineLevel="2">
      <c r="A295" s="529">
        <v>9</v>
      </c>
      <c r="B295" s="530" t="s">
        <v>2187</v>
      </c>
      <c r="C295" s="530" t="s">
        <v>228</v>
      </c>
      <c r="D295" s="530" t="s">
        <v>325</v>
      </c>
      <c r="E295" s="531">
        <v>41797</v>
      </c>
      <c r="F295" s="532">
        <v>6</v>
      </c>
      <c r="G295" s="532">
        <v>1</v>
      </c>
      <c r="H295" s="530" t="s">
        <v>2342</v>
      </c>
      <c r="N295" s="533"/>
    </row>
    <row r="296" spans="1:14" s="530" customFormat="1" ht="12" outlineLevel="2">
      <c r="A296" s="529">
        <v>9</v>
      </c>
      <c r="B296" s="530" t="s">
        <v>2187</v>
      </c>
      <c r="C296" s="530" t="s">
        <v>228</v>
      </c>
      <c r="D296" s="530" t="s">
        <v>365</v>
      </c>
      <c r="E296" s="531">
        <v>41811</v>
      </c>
      <c r="F296" s="532">
        <v>6</v>
      </c>
      <c r="G296" s="532">
        <v>1</v>
      </c>
      <c r="H296" s="530" t="s">
        <v>2342</v>
      </c>
      <c r="N296" s="533"/>
    </row>
    <row r="297" spans="1:14" s="548" customFormat="1" ht="12" outlineLevel="1">
      <c r="A297" s="547"/>
      <c r="C297" s="548" t="s">
        <v>229</v>
      </c>
      <c r="D297" s="551" t="s">
        <v>1446</v>
      </c>
      <c r="E297" s="552"/>
      <c r="F297" s="549">
        <f>SUBTOTAL(9,F294:F296)</f>
        <v>17</v>
      </c>
      <c r="G297" s="549"/>
      <c r="N297" s="550"/>
    </row>
    <row r="298" spans="1:8" ht="12" outlineLevel="2">
      <c r="A298" s="529">
        <v>10</v>
      </c>
      <c r="B298" s="530" t="s">
        <v>1128</v>
      </c>
      <c r="C298" s="530" t="s">
        <v>167</v>
      </c>
      <c r="D298" s="530" t="s">
        <v>325</v>
      </c>
      <c r="E298" s="531">
        <v>41797</v>
      </c>
      <c r="F298" s="532">
        <v>4</v>
      </c>
      <c r="G298" s="532">
        <v>3</v>
      </c>
      <c r="H298" s="530" t="s">
        <v>1134</v>
      </c>
    </row>
    <row r="299" spans="1:8" ht="12" outlineLevel="2">
      <c r="A299" s="534">
        <v>10</v>
      </c>
      <c r="B299" s="535" t="s">
        <v>1128</v>
      </c>
      <c r="C299" s="535" t="s">
        <v>214</v>
      </c>
      <c r="D299" s="536" t="s">
        <v>422</v>
      </c>
      <c r="E299" s="537">
        <v>41700</v>
      </c>
      <c r="F299" s="538">
        <v>6</v>
      </c>
      <c r="G299" s="538">
        <v>1</v>
      </c>
      <c r="H299" s="536" t="s">
        <v>1132</v>
      </c>
    </row>
    <row r="300" spans="2:7" ht="12" outlineLevel="1">
      <c r="B300" s="535"/>
      <c r="C300" s="540" t="s">
        <v>170</v>
      </c>
      <c r="E300" s="537"/>
      <c r="F300" s="538">
        <f>SUBTOTAL(9,F298:F299)</f>
        <v>10</v>
      </c>
      <c r="G300" s="538"/>
    </row>
    <row r="301" spans="1:8" ht="12" outlineLevel="2">
      <c r="A301" s="534">
        <v>10</v>
      </c>
      <c r="B301" s="535" t="s">
        <v>1128</v>
      </c>
      <c r="C301" s="535" t="s">
        <v>521</v>
      </c>
      <c r="D301" s="536" t="s">
        <v>422</v>
      </c>
      <c r="E301" s="537">
        <v>41700</v>
      </c>
      <c r="F301" s="538">
        <v>3</v>
      </c>
      <c r="G301" s="538">
        <v>4</v>
      </c>
      <c r="H301" s="536" t="s">
        <v>1129</v>
      </c>
    </row>
    <row r="302" spans="2:7" ht="12" outlineLevel="1">
      <c r="B302" s="535"/>
      <c r="C302" s="540" t="s">
        <v>700</v>
      </c>
      <c r="E302" s="537"/>
      <c r="F302" s="538">
        <f>SUBTOTAL(9,F301:F301)</f>
        <v>3</v>
      </c>
      <c r="G302" s="538"/>
    </row>
    <row r="303" spans="1:8" ht="12" outlineLevel="2">
      <c r="A303" s="534">
        <v>10</v>
      </c>
      <c r="B303" s="535" t="s">
        <v>1128</v>
      </c>
      <c r="C303" s="535" t="s">
        <v>116</v>
      </c>
      <c r="D303" s="536" t="s">
        <v>422</v>
      </c>
      <c r="E303" s="537">
        <v>41700</v>
      </c>
      <c r="F303" s="538">
        <v>5</v>
      </c>
      <c r="G303" s="538">
        <v>2</v>
      </c>
      <c r="H303" s="536" t="s">
        <v>1133</v>
      </c>
    </row>
    <row r="304" spans="2:7" ht="12" outlineLevel="1">
      <c r="B304" s="535"/>
      <c r="C304" s="540" t="s">
        <v>136</v>
      </c>
      <c r="E304" s="537"/>
      <c r="F304" s="538">
        <f>SUBTOTAL(9,F303:F303)</f>
        <v>5</v>
      </c>
      <c r="G304" s="538"/>
    </row>
    <row r="305" spans="1:8" ht="12" outlineLevel="2">
      <c r="A305" s="529">
        <v>10</v>
      </c>
      <c r="B305" s="530" t="s">
        <v>1128</v>
      </c>
      <c r="C305" s="530" t="s">
        <v>262</v>
      </c>
      <c r="D305" s="530" t="s">
        <v>325</v>
      </c>
      <c r="E305" s="531">
        <v>41797</v>
      </c>
      <c r="F305" s="532">
        <v>5</v>
      </c>
      <c r="G305" s="532">
        <v>2</v>
      </c>
      <c r="H305" s="530" t="s">
        <v>1133</v>
      </c>
    </row>
    <row r="306" spans="1:8" ht="12" outlineLevel="2">
      <c r="A306" s="529">
        <v>10</v>
      </c>
      <c r="B306" s="530" t="s">
        <v>1128</v>
      </c>
      <c r="C306" s="530" t="s">
        <v>262</v>
      </c>
      <c r="D306" s="530" t="s">
        <v>365</v>
      </c>
      <c r="E306" s="531">
        <v>41811</v>
      </c>
      <c r="F306" s="532">
        <v>4</v>
      </c>
      <c r="G306" s="532">
        <v>3</v>
      </c>
      <c r="H306" s="530" t="s">
        <v>1134</v>
      </c>
    </row>
    <row r="307" spans="1:8" ht="12" outlineLevel="1">
      <c r="A307" s="529"/>
      <c r="B307" s="530"/>
      <c r="C307" s="539" t="s">
        <v>264</v>
      </c>
      <c r="D307" s="530"/>
      <c r="E307" s="531"/>
      <c r="F307" s="532">
        <f>SUBTOTAL(9,F305:F306)</f>
        <v>9</v>
      </c>
      <c r="G307" s="532"/>
      <c r="H307" s="530"/>
    </row>
    <row r="308" spans="1:8" ht="12" outlineLevel="2">
      <c r="A308" s="534">
        <v>10</v>
      </c>
      <c r="B308" s="535" t="s">
        <v>1128</v>
      </c>
      <c r="C308" s="535" t="s">
        <v>530</v>
      </c>
      <c r="D308" s="536" t="s">
        <v>416</v>
      </c>
      <c r="E308" s="537">
        <v>41560</v>
      </c>
      <c r="F308" s="538">
        <v>5</v>
      </c>
      <c r="G308" s="538">
        <v>2</v>
      </c>
      <c r="H308" s="536" t="s">
        <v>1133</v>
      </c>
    </row>
    <row r="309" spans="2:7" ht="12" outlineLevel="1">
      <c r="B309" s="535"/>
      <c r="C309" s="540" t="s">
        <v>532</v>
      </c>
      <c r="E309" s="537"/>
      <c r="F309" s="538">
        <f>SUBTOTAL(9,F308:F308)</f>
        <v>5</v>
      </c>
      <c r="G309" s="538"/>
    </row>
    <row r="310" spans="1:8" ht="12" outlineLevel="2">
      <c r="A310" s="534">
        <v>10</v>
      </c>
      <c r="B310" s="535" t="s">
        <v>1128</v>
      </c>
      <c r="C310" s="535" t="s">
        <v>749</v>
      </c>
      <c r="D310" s="536" t="s">
        <v>422</v>
      </c>
      <c r="E310" s="537">
        <v>41700</v>
      </c>
      <c r="F310" s="538">
        <v>1</v>
      </c>
      <c r="G310" s="538">
        <v>6</v>
      </c>
      <c r="H310" s="536" t="s">
        <v>1131</v>
      </c>
    </row>
    <row r="311" spans="1:8" ht="12" outlineLevel="2">
      <c r="A311" s="534">
        <v>10</v>
      </c>
      <c r="B311" s="535" t="s">
        <v>1128</v>
      </c>
      <c r="C311" s="535" t="s">
        <v>749</v>
      </c>
      <c r="D311" s="536" t="s">
        <v>416</v>
      </c>
      <c r="E311" s="537">
        <v>41560</v>
      </c>
      <c r="F311" s="538">
        <v>4</v>
      </c>
      <c r="G311" s="538">
        <v>3</v>
      </c>
      <c r="H311" s="536" t="s">
        <v>1134</v>
      </c>
    </row>
    <row r="312" spans="1:8" ht="12" outlineLevel="2">
      <c r="A312" s="534">
        <v>10</v>
      </c>
      <c r="B312" s="535" t="s">
        <v>1128</v>
      </c>
      <c r="C312" s="535" t="s">
        <v>749</v>
      </c>
      <c r="D312" s="536" t="s">
        <v>416</v>
      </c>
      <c r="E312" s="537">
        <v>41560</v>
      </c>
      <c r="F312" s="538">
        <v>1</v>
      </c>
      <c r="G312" s="538">
        <v>6</v>
      </c>
      <c r="H312" s="536" t="s">
        <v>1131</v>
      </c>
    </row>
    <row r="313" spans="2:7" ht="12" outlineLevel="1">
      <c r="B313" s="535"/>
      <c r="C313" s="540" t="s">
        <v>751</v>
      </c>
      <c r="E313" s="537"/>
      <c r="F313" s="538">
        <f>SUBTOTAL(9,F310:F312)</f>
        <v>6</v>
      </c>
      <c r="G313" s="538"/>
    </row>
    <row r="314" spans="1:8" ht="12" outlineLevel="2">
      <c r="A314" s="534">
        <v>10</v>
      </c>
      <c r="B314" s="535" t="s">
        <v>1128</v>
      </c>
      <c r="C314" s="535" t="s">
        <v>439</v>
      </c>
      <c r="D314" s="536" t="s">
        <v>422</v>
      </c>
      <c r="E314" s="537">
        <v>41700</v>
      </c>
      <c r="F314" s="538">
        <v>2</v>
      </c>
      <c r="G314" s="538">
        <v>5</v>
      </c>
      <c r="H314" s="536" t="s">
        <v>1130</v>
      </c>
    </row>
    <row r="315" spans="1:8" ht="12" outlineLevel="2">
      <c r="A315" s="534">
        <v>10</v>
      </c>
      <c r="B315" s="535" t="s">
        <v>1128</v>
      </c>
      <c r="C315" s="535" t="s">
        <v>439</v>
      </c>
      <c r="D315" s="536" t="s">
        <v>416</v>
      </c>
      <c r="E315" s="537">
        <v>41560</v>
      </c>
      <c r="F315" s="538">
        <v>6</v>
      </c>
      <c r="G315" s="538">
        <v>1</v>
      </c>
      <c r="H315" s="536" t="s">
        <v>1132</v>
      </c>
    </row>
    <row r="316" spans="1:8" ht="12" outlineLevel="2">
      <c r="A316" s="534">
        <v>10</v>
      </c>
      <c r="B316" s="535" t="s">
        <v>1128</v>
      </c>
      <c r="C316" s="535" t="s">
        <v>439</v>
      </c>
      <c r="D316" s="536" t="s">
        <v>416</v>
      </c>
      <c r="E316" s="537">
        <v>41560</v>
      </c>
      <c r="F316" s="538">
        <v>3</v>
      </c>
      <c r="G316" s="538">
        <v>4</v>
      </c>
      <c r="H316" s="536" t="s">
        <v>1129</v>
      </c>
    </row>
    <row r="317" spans="1:8" ht="12" outlineLevel="2">
      <c r="A317" s="529">
        <v>10</v>
      </c>
      <c r="B317" s="530" t="s">
        <v>1128</v>
      </c>
      <c r="C317" s="530" t="s">
        <v>439</v>
      </c>
      <c r="D317" s="530" t="s">
        <v>325</v>
      </c>
      <c r="E317" s="531">
        <v>41797</v>
      </c>
      <c r="F317" s="532">
        <v>3</v>
      </c>
      <c r="G317" s="532">
        <v>4</v>
      </c>
      <c r="H317" s="530" t="s">
        <v>1129</v>
      </c>
    </row>
    <row r="318" spans="1:8" ht="12" outlineLevel="1">
      <c r="A318" s="529"/>
      <c r="B318" s="530"/>
      <c r="C318" s="539" t="s">
        <v>347</v>
      </c>
      <c r="D318" s="530"/>
      <c r="E318" s="531"/>
      <c r="F318" s="532">
        <f>SUBTOTAL(9,F314:F317)</f>
        <v>14</v>
      </c>
      <c r="G318" s="532"/>
      <c r="H318" s="530"/>
    </row>
    <row r="319" spans="1:8" ht="12" outlineLevel="2">
      <c r="A319" s="534">
        <v>10</v>
      </c>
      <c r="B319" s="535" t="s">
        <v>1128</v>
      </c>
      <c r="C319" s="535" t="s">
        <v>350</v>
      </c>
      <c r="D319" s="536" t="s">
        <v>422</v>
      </c>
      <c r="E319" s="537">
        <v>41700</v>
      </c>
      <c r="F319" s="538">
        <v>4</v>
      </c>
      <c r="G319" s="538">
        <v>3</v>
      </c>
      <c r="H319" s="536" t="s">
        <v>1134</v>
      </c>
    </row>
    <row r="320" spans="1:8" ht="12" outlineLevel="2">
      <c r="A320" s="534">
        <v>10</v>
      </c>
      <c r="B320" s="535" t="s">
        <v>1128</v>
      </c>
      <c r="C320" s="535" t="s">
        <v>350</v>
      </c>
      <c r="D320" s="536" t="s">
        <v>416</v>
      </c>
      <c r="E320" s="537">
        <v>41560</v>
      </c>
      <c r="F320" s="538">
        <v>2</v>
      </c>
      <c r="G320" s="538">
        <v>5</v>
      </c>
      <c r="H320" s="536" t="s">
        <v>1130</v>
      </c>
    </row>
    <row r="321" spans="1:8" ht="12" outlineLevel="2">
      <c r="A321" s="529">
        <v>10</v>
      </c>
      <c r="B321" s="530" t="s">
        <v>1128</v>
      </c>
      <c r="C321" s="530" t="s">
        <v>350</v>
      </c>
      <c r="D321" s="530" t="s">
        <v>325</v>
      </c>
      <c r="E321" s="531">
        <v>41797</v>
      </c>
      <c r="F321" s="532">
        <v>6</v>
      </c>
      <c r="G321" s="532">
        <v>1</v>
      </c>
      <c r="H321" s="530" t="s">
        <v>1132</v>
      </c>
    </row>
    <row r="322" spans="1:8" ht="12" outlineLevel="2">
      <c r="A322" s="529">
        <v>10</v>
      </c>
      <c r="B322" s="530" t="s">
        <v>1128</v>
      </c>
      <c r="C322" s="535" t="s">
        <v>350</v>
      </c>
      <c r="D322" s="530" t="s">
        <v>365</v>
      </c>
      <c r="E322" s="531">
        <v>41797</v>
      </c>
      <c r="F322" s="532">
        <v>6</v>
      </c>
      <c r="G322" s="532">
        <v>1</v>
      </c>
      <c r="H322" s="530" t="s">
        <v>1132</v>
      </c>
    </row>
    <row r="323" spans="1:8" s="557" customFormat="1" ht="12" outlineLevel="1">
      <c r="A323" s="547"/>
      <c r="B323" s="548"/>
      <c r="C323" s="554" t="s">
        <v>351</v>
      </c>
      <c r="D323" s="551" t="s">
        <v>1446</v>
      </c>
      <c r="E323" s="552"/>
      <c r="F323" s="549">
        <f>SUBTOTAL(9,F319:F322)</f>
        <v>18</v>
      </c>
      <c r="G323" s="549"/>
      <c r="H323" s="548"/>
    </row>
    <row r="324" spans="1:8" ht="12" outlineLevel="2">
      <c r="A324" s="529">
        <v>10</v>
      </c>
      <c r="B324" s="530" t="s">
        <v>1128</v>
      </c>
      <c r="C324" s="530" t="s">
        <v>159</v>
      </c>
      <c r="D324" s="530" t="s">
        <v>325</v>
      </c>
      <c r="E324" s="531">
        <v>41797</v>
      </c>
      <c r="F324" s="532">
        <v>2</v>
      </c>
      <c r="G324" s="532">
        <v>5</v>
      </c>
      <c r="H324" s="530" t="s">
        <v>1130</v>
      </c>
    </row>
    <row r="325" spans="1:8" ht="12" outlineLevel="1">
      <c r="A325" s="529"/>
      <c r="B325" s="530"/>
      <c r="C325" s="539" t="s">
        <v>160</v>
      </c>
      <c r="D325" s="530"/>
      <c r="E325" s="531"/>
      <c r="F325" s="532">
        <f>SUBTOTAL(9,F324:F324)</f>
        <v>2</v>
      </c>
      <c r="G325" s="532"/>
      <c r="H325" s="530"/>
    </row>
    <row r="326" spans="1:8" ht="12" outlineLevel="2">
      <c r="A326" s="529">
        <v>10</v>
      </c>
      <c r="B326" s="530" t="s">
        <v>1128</v>
      </c>
      <c r="C326" s="530" t="s">
        <v>199</v>
      </c>
      <c r="D326" s="530" t="s">
        <v>325</v>
      </c>
      <c r="E326" s="531">
        <v>41797</v>
      </c>
      <c r="F326" s="532">
        <v>1</v>
      </c>
      <c r="G326" s="532">
        <v>6</v>
      </c>
      <c r="H326" s="530" t="s">
        <v>1131</v>
      </c>
    </row>
    <row r="327" spans="1:8" ht="12" outlineLevel="1">
      <c r="A327" s="529"/>
      <c r="B327" s="530"/>
      <c r="C327" s="539" t="s">
        <v>200</v>
      </c>
      <c r="D327" s="530"/>
      <c r="E327" s="531"/>
      <c r="F327" s="532">
        <f>SUBTOTAL(9,F326:F326)</f>
        <v>1</v>
      </c>
      <c r="G327" s="532"/>
      <c r="H327" s="530"/>
    </row>
    <row r="328" spans="1:8" ht="12" outlineLevel="2">
      <c r="A328" s="529">
        <v>11</v>
      </c>
      <c r="B328" s="530" t="s">
        <v>1135</v>
      </c>
      <c r="C328" s="530" t="s">
        <v>1286</v>
      </c>
      <c r="D328" s="530" t="s">
        <v>325</v>
      </c>
      <c r="E328" s="531">
        <v>41797</v>
      </c>
      <c r="F328" s="532">
        <v>5</v>
      </c>
      <c r="G328" s="532">
        <v>2</v>
      </c>
      <c r="H328" s="530" t="s">
        <v>1138</v>
      </c>
    </row>
    <row r="329" spans="1:8" ht="12" outlineLevel="1">
      <c r="A329" s="529"/>
      <c r="B329" s="530"/>
      <c r="C329" s="539" t="s">
        <v>1287</v>
      </c>
      <c r="D329" s="530"/>
      <c r="E329" s="531"/>
      <c r="F329" s="532">
        <f>SUBTOTAL(9,F328:F328)</f>
        <v>5</v>
      </c>
      <c r="G329" s="532"/>
      <c r="H329" s="530"/>
    </row>
    <row r="330" spans="1:8" ht="12" outlineLevel="2">
      <c r="A330" s="529">
        <v>11</v>
      </c>
      <c r="B330" s="530" t="s">
        <v>1135</v>
      </c>
      <c r="C330" s="530" t="s">
        <v>434</v>
      </c>
      <c r="D330" s="530" t="s">
        <v>325</v>
      </c>
      <c r="E330" s="531">
        <v>41797</v>
      </c>
      <c r="F330" s="532">
        <v>6</v>
      </c>
      <c r="G330" s="532">
        <v>1</v>
      </c>
      <c r="H330" s="530" t="s">
        <v>1141</v>
      </c>
    </row>
    <row r="331" spans="1:8" ht="12" outlineLevel="1">
      <c r="A331" s="529"/>
      <c r="B331" s="530"/>
      <c r="C331" s="539" t="s">
        <v>435</v>
      </c>
      <c r="D331" s="530"/>
      <c r="E331" s="531"/>
      <c r="F331" s="532">
        <f>SUBTOTAL(9,F330:F330)</f>
        <v>6</v>
      </c>
      <c r="G331" s="532"/>
      <c r="H331" s="530"/>
    </row>
    <row r="332" spans="1:8" ht="12" outlineLevel="2">
      <c r="A332" s="534">
        <v>11</v>
      </c>
      <c r="B332" s="535" t="s">
        <v>1135</v>
      </c>
      <c r="C332" s="535" t="s">
        <v>521</v>
      </c>
      <c r="D332" s="536" t="s">
        <v>422</v>
      </c>
      <c r="E332" s="537">
        <v>41700</v>
      </c>
      <c r="F332" s="538">
        <v>1</v>
      </c>
      <c r="G332" s="538">
        <v>6</v>
      </c>
      <c r="H332" s="536" t="s">
        <v>1140</v>
      </c>
    </row>
    <row r="333" spans="2:7" ht="12" outlineLevel="1">
      <c r="B333" s="535"/>
      <c r="C333" s="540" t="s">
        <v>700</v>
      </c>
      <c r="E333" s="537"/>
      <c r="F333" s="538">
        <f>SUBTOTAL(9,F332:F332)</f>
        <v>1</v>
      </c>
      <c r="G333" s="538"/>
    </row>
    <row r="334" spans="1:8" ht="12" outlineLevel="2">
      <c r="A334" s="534">
        <v>11</v>
      </c>
      <c r="B334" s="535" t="s">
        <v>1135</v>
      </c>
      <c r="C334" s="535" t="s">
        <v>329</v>
      </c>
      <c r="D334" s="536" t="s">
        <v>416</v>
      </c>
      <c r="E334" s="537">
        <v>41560</v>
      </c>
      <c r="F334" s="538">
        <v>4</v>
      </c>
      <c r="G334" s="538">
        <v>3</v>
      </c>
      <c r="H334" s="536" t="s">
        <v>1136</v>
      </c>
    </row>
    <row r="335" spans="1:8" ht="12" outlineLevel="2">
      <c r="A335" s="529">
        <v>11</v>
      </c>
      <c r="B335" s="530" t="s">
        <v>1135</v>
      </c>
      <c r="C335" s="530" t="s">
        <v>329</v>
      </c>
      <c r="D335" s="530" t="s">
        <v>325</v>
      </c>
      <c r="E335" s="531">
        <v>41797</v>
      </c>
      <c r="F335" s="532">
        <v>4</v>
      </c>
      <c r="G335" s="532">
        <v>3</v>
      </c>
      <c r="H335" s="530" t="s">
        <v>1136</v>
      </c>
    </row>
    <row r="336" spans="1:8" ht="12" outlineLevel="1">
      <c r="A336" s="529"/>
      <c r="B336" s="530"/>
      <c r="C336" s="539" t="s">
        <v>330</v>
      </c>
      <c r="D336" s="530"/>
      <c r="E336" s="531"/>
      <c r="F336" s="532">
        <f>SUBTOTAL(9,F334:F335)</f>
        <v>8</v>
      </c>
      <c r="G336" s="532"/>
      <c r="H336" s="530"/>
    </row>
    <row r="337" spans="1:8" ht="12" outlineLevel="2">
      <c r="A337" s="534">
        <v>11</v>
      </c>
      <c r="B337" s="535" t="s">
        <v>1135</v>
      </c>
      <c r="C337" s="535" t="s">
        <v>192</v>
      </c>
      <c r="D337" s="536" t="s">
        <v>416</v>
      </c>
      <c r="E337" s="537">
        <v>41560</v>
      </c>
      <c r="F337" s="538">
        <v>6</v>
      </c>
      <c r="G337" s="538">
        <v>1</v>
      </c>
      <c r="H337" s="536" t="s">
        <v>1141</v>
      </c>
    </row>
    <row r="338" spans="1:8" ht="12" outlineLevel="2">
      <c r="A338" s="534">
        <v>11</v>
      </c>
      <c r="B338" s="535" t="s">
        <v>1135</v>
      </c>
      <c r="C338" s="535" t="s">
        <v>192</v>
      </c>
      <c r="D338" s="536" t="s">
        <v>416</v>
      </c>
      <c r="E338" s="537">
        <v>41560</v>
      </c>
      <c r="F338" s="538">
        <v>2</v>
      </c>
      <c r="G338" s="538">
        <v>5</v>
      </c>
      <c r="H338" s="536" t="s">
        <v>1137</v>
      </c>
    </row>
    <row r="339" spans="1:8" ht="12" outlineLevel="2">
      <c r="A339" s="529">
        <v>11</v>
      </c>
      <c r="B339" s="530" t="s">
        <v>1135</v>
      </c>
      <c r="C339" s="530" t="s">
        <v>192</v>
      </c>
      <c r="D339" s="530" t="s">
        <v>325</v>
      </c>
      <c r="E339" s="531">
        <v>41797</v>
      </c>
      <c r="F339" s="532">
        <v>1</v>
      </c>
      <c r="G339" s="532">
        <v>6</v>
      </c>
      <c r="H339" s="530" t="s">
        <v>1140</v>
      </c>
    </row>
    <row r="340" spans="1:8" ht="12" outlineLevel="1">
      <c r="A340" s="529"/>
      <c r="B340" s="530"/>
      <c r="C340" s="539" t="s">
        <v>193</v>
      </c>
      <c r="D340" s="530"/>
      <c r="E340" s="531"/>
      <c r="F340" s="532">
        <f>SUBTOTAL(9,F337:F339)</f>
        <v>9</v>
      </c>
      <c r="G340" s="532"/>
      <c r="H340" s="530"/>
    </row>
    <row r="341" spans="1:8" ht="12" outlineLevel="2">
      <c r="A341" s="529">
        <v>11</v>
      </c>
      <c r="B341" s="530" t="s">
        <v>1135</v>
      </c>
      <c r="C341" s="530" t="s">
        <v>1227</v>
      </c>
      <c r="D341" s="530" t="s">
        <v>325</v>
      </c>
      <c r="E341" s="531">
        <v>41797</v>
      </c>
      <c r="F341" s="532">
        <v>2</v>
      </c>
      <c r="G341" s="532">
        <v>5</v>
      </c>
      <c r="H341" s="530" t="s">
        <v>1137</v>
      </c>
    </row>
    <row r="342" spans="1:8" ht="12" outlineLevel="2">
      <c r="A342" s="529">
        <v>11</v>
      </c>
      <c r="B342" s="530" t="s">
        <v>1135</v>
      </c>
      <c r="C342" s="530" t="s">
        <v>1227</v>
      </c>
      <c r="D342" s="530" t="s">
        <v>365</v>
      </c>
      <c r="E342" s="531">
        <v>41811</v>
      </c>
      <c r="F342" s="532">
        <v>5</v>
      </c>
      <c r="G342" s="532">
        <v>2</v>
      </c>
      <c r="H342" s="530" t="s">
        <v>1138</v>
      </c>
    </row>
    <row r="343" spans="1:8" ht="12" outlineLevel="1">
      <c r="A343" s="529"/>
      <c r="B343" s="530"/>
      <c r="C343" s="539" t="s">
        <v>1229</v>
      </c>
      <c r="D343" s="530"/>
      <c r="E343" s="531"/>
      <c r="F343" s="532">
        <f>SUBTOTAL(9,F341:F342)</f>
        <v>7</v>
      </c>
      <c r="G343" s="532"/>
      <c r="H343" s="530"/>
    </row>
    <row r="344" spans="1:8" ht="12" outlineLevel="2">
      <c r="A344" s="529">
        <v>11</v>
      </c>
      <c r="B344" s="530" t="s">
        <v>1135</v>
      </c>
      <c r="C344" s="530" t="s">
        <v>474</v>
      </c>
      <c r="D344" s="530" t="s">
        <v>325</v>
      </c>
      <c r="E344" s="531">
        <v>41797</v>
      </c>
      <c r="F344" s="532">
        <v>3</v>
      </c>
      <c r="G344" s="532">
        <v>4</v>
      </c>
      <c r="H344" s="530" t="s">
        <v>1139</v>
      </c>
    </row>
    <row r="345" spans="1:8" ht="12" outlineLevel="1">
      <c r="A345" s="529"/>
      <c r="B345" s="530"/>
      <c r="C345" s="539" t="s">
        <v>476</v>
      </c>
      <c r="D345" s="530"/>
      <c r="E345" s="531"/>
      <c r="F345" s="532">
        <f>SUBTOTAL(9,F344:F344)</f>
        <v>3</v>
      </c>
      <c r="G345" s="532"/>
      <c r="H345" s="530"/>
    </row>
    <row r="346" spans="1:8" ht="12" outlineLevel="2">
      <c r="A346" s="534">
        <v>11</v>
      </c>
      <c r="B346" s="535" t="s">
        <v>1135</v>
      </c>
      <c r="C346" s="535" t="s">
        <v>439</v>
      </c>
      <c r="D346" s="536" t="s">
        <v>422</v>
      </c>
      <c r="E346" s="537">
        <v>41700</v>
      </c>
      <c r="F346" s="538">
        <v>2</v>
      </c>
      <c r="G346" s="538">
        <v>5</v>
      </c>
      <c r="H346" s="536" t="s">
        <v>1137</v>
      </c>
    </row>
    <row r="347" spans="2:7" ht="12" outlineLevel="1">
      <c r="B347" s="535"/>
      <c r="C347" s="540" t="s">
        <v>347</v>
      </c>
      <c r="E347" s="537"/>
      <c r="F347" s="538">
        <f>SUBTOTAL(9,F346:F346)</f>
        <v>2</v>
      </c>
      <c r="G347" s="538"/>
    </row>
    <row r="348" spans="1:8" ht="12" outlineLevel="2">
      <c r="A348" s="534">
        <v>11</v>
      </c>
      <c r="B348" s="535" t="s">
        <v>1135</v>
      </c>
      <c r="C348" s="535" t="s">
        <v>348</v>
      </c>
      <c r="D348" s="536" t="s">
        <v>416</v>
      </c>
      <c r="E348" s="537">
        <v>41560</v>
      </c>
      <c r="F348" s="538">
        <v>5</v>
      </c>
      <c r="G348" s="538">
        <v>2</v>
      </c>
      <c r="H348" s="536" t="s">
        <v>1138</v>
      </c>
    </row>
    <row r="349" spans="2:7" ht="12" outlineLevel="1">
      <c r="B349" s="535"/>
      <c r="C349" s="540" t="s">
        <v>349</v>
      </c>
      <c r="E349" s="537"/>
      <c r="F349" s="538">
        <f>SUBTOTAL(9,F348:F348)</f>
        <v>5</v>
      </c>
      <c r="G349" s="538"/>
    </row>
    <row r="350" spans="1:8" ht="12" outlineLevel="2">
      <c r="A350" s="534">
        <v>11</v>
      </c>
      <c r="B350" s="535" t="s">
        <v>1135</v>
      </c>
      <c r="C350" s="535" t="s">
        <v>228</v>
      </c>
      <c r="D350" s="536" t="s">
        <v>422</v>
      </c>
      <c r="E350" s="537">
        <v>41700</v>
      </c>
      <c r="F350" s="538">
        <v>6</v>
      </c>
      <c r="G350" s="538">
        <v>1</v>
      </c>
      <c r="H350" s="536" t="s">
        <v>1141</v>
      </c>
    </row>
    <row r="351" spans="1:8" ht="12" outlineLevel="2">
      <c r="A351" s="534">
        <v>11</v>
      </c>
      <c r="B351" s="535" t="s">
        <v>1135</v>
      </c>
      <c r="C351" s="535" t="s">
        <v>228</v>
      </c>
      <c r="D351" s="536" t="s">
        <v>422</v>
      </c>
      <c r="E351" s="537">
        <v>41700</v>
      </c>
      <c r="F351" s="538">
        <v>5</v>
      </c>
      <c r="G351" s="538">
        <v>2</v>
      </c>
      <c r="H351" s="536" t="s">
        <v>1138</v>
      </c>
    </row>
    <row r="352" spans="1:8" ht="12" outlineLevel="2">
      <c r="A352" s="534">
        <v>11</v>
      </c>
      <c r="B352" s="535" t="s">
        <v>1135</v>
      </c>
      <c r="C352" s="535" t="s">
        <v>228</v>
      </c>
      <c r="D352" s="536" t="s">
        <v>422</v>
      </c>
      <c r="E352" s="537">
        <v>41700</v>
      </c>
      <c r="F352" s="538">
        <v>4</v>
      </c>
      <c r="G352" s="538">
        <v>3</v>
      </c>
      <c r="H352" s="536" t="s">
        <v>1136</v>
      </c>
    </row>
    <row r="353" spans="1:7" s="557" customFormat="1" ht="12" outlineLevel="1">
      <c r="A353" s="553"/>
      <c r="B353" s="554"/>
      <c r="C353" s="554" t="s">
        <v>229</v>
      </c>
      <c r="D353" s="551" t="s">
        <v>1446</v>
      </c>
      <c r="E353" s="555"/>
      <c r="F353" s="556">
        <f>SUBTOTAL(9,F350:F352)</f>
        <v>15</v>
      </c>
      <c r="G353" s="556"/>
    </row>
    <row r="354" spans="1:8" ht="12" outlineLevel="2">
      <c r="A354" s="534">
        <v>11</v>
      </c>
      <c r="B354" s="535" t="s">
        <v>1135</v>
      </c>
      <c r="C354" s="535" t="s">
        <v>199</v>
      </c>
      <c r="D354" s="536" t="s">
        <v>416</v>
      </c>
      <c r="E354" s="537">
        <v>41560</v>
      </c>
      <c r="F354" s="538">
        <v>3</v>
      </c>
      <c r="G354" s="538">
        <v>4</v>
      </c>
      <c r="H354" s="536" t="s">
        <v>1139</v>
      </c>
    </row>
    <row r="355" spans="1:8" ht="12" outlineLevel="2">
      <c r="A355" s="534">
        <v>11</v>
      </c>
      <c r="B355" s="535" t="s">
        <v>1135</v>
      </c>
      <c r="C355" s="535" t="s">
        <v>199</v>
      </c>
      <c r="D355" s="536" t="s">
        <v>416</v>
      </c>
      <c r="E355" s="537">
        <v>41560</v>
      </c>
      <c r="F355" s="538">
        <v>1</v>
      </c>
      <c r="G355" s="538">
        <v>6</v>
      </c>
      <c r="H355" s="536" t="s">
        <v>1140</v>
      </c>
    </row>
    <row r="356" spans="2:7" ht="12" outlineLevel="1">
      <c r="B356" s="535"/>
      <c r="C356" s="540" t="s">
        <v>200</v>
      </c>
      <c r="E356" s="537"/>
      <c r="F356" s="538">
        <f>SUBTOTAL(9,F354:F355)</f>
        <v>4</v>
      </c>
      <c r="G356" s="538"/>
    </row>
    <row r="357" spans="1:8" ht="12" outlineLevel="2">
      <c r="A357" s="534">
        <v>11</v>
      </c>
      <c r="B357" s="535" t="s">
        <v>1135</v>
      </c>
      <c r="C357" s="535" t="s">
        <v>354</v>
      </c>
      <c r="D357" s="536" t="s">
        <v>422</v>
      </c>
      <c r="E357" s="537">
        <v>41700</v>
      </c>
      <c r="F357" s="538">
        <v>3</v>
      </c>
      <c r="G357" s="538">
        <v>4</v>
      </c>
      <c r="H357" s="536" t="s">
        <v>1139</v>
      </c>
    </row>
    <row r="358" spans="2:7" ht="12" outlineLevel="1">
      <c r="B358" s="535"/>
      <c r="C358" s="540" t="s">
        <v>355</v>
      </c>
      <c r="E358" s="537"/>
      <c r="F358" s="538">
        <f>SUBTOTAL(9,F357:F357)</f>
        <v>3</v>
      </c>
      <c r="G358" s="538"/>
    </row>
    <row r="359" spans="1:8" ht="12" outlineLevel="2">
      <c r="A359" s="534">
        <v>12</v>
      </c>
      <c r="B359" s="535" t="s">
        <v>1142</v>
      </c>
      <c r="C359" s="535" t="s">
        <v>1752</v>
      </c>
      <c r="D359" s="536" t="s">
        <v>422</v>
      </c>
      <c r="E359" s="537">
        <v>41700</v>
      </c>
      <c r="F359" s="538">
        <v>4</v>
      </c>
      <c r="G359" s="538">
        <v>3</v>
      </c>
      <c r="H359" s="536" t="s">
        <v>1150</v>
      </c>
    </row>
    <row r="360" spans="2:7" ht="12" outlineLevel="1">
      <c r="B360" s="535"/>
      <c r="C360" s="540" t="s">
        <v>1753</v>
      </c>
      <c r="E360" s="537"/>
      <c r="F360" s="538">
        <f>SUBTOTAL(9,F359:F359)</f>
        <v>4</v>
      </c>
      <c r="G360" s="538"/>
    </row>
    <row r="361" spans="1:8" ht="12" outlineLevel="2">
      <c r="A361" s="534">
        <v>12</v>
      </c>
      <c r="B361" s="535" t="s">
        <v>1142</v>
      </c>
      <c r="C361" s="535" t="s">
        <v>2056</v>
      </c>
      <c r="D361" s="536" t="s">
        <v>416</v>
      </c>
      <c r="E361" s="537">
        <v>41560</v>
      </c>
      <c r="F361" s="538">
        <v>1</v>
      </c>
      <c r="G361" s="538">
        <v>6</v>
      </c>
      <c r="H361" s="536" t="s">
        <v>1145</v>
      </c>
    </row>
    <row r="362" spans="2:7" ht="12" outlineLevel="1">
      <c r="B362" s="535"/>
      <c r="C362" s="540" t="s">
        <v>2057</v>
      </c>
      <c r="E362" s="537"/>
      <c r="F362" s="538">
        <f>SUBTOTAL(9,F361:F361)</f>
        <v>1</v>
      </c>
      <c r="G362" s="538"/>
    </row>
    <row r="363" spans="1:8" ht="12" outlineLevel="2">
      <c r="A363" s="534">
        <v>12</v>
      </c>
      <c r="B363" s="535" t="s">
        <v>1142</v>
      </c>
      <c r="C363" s="535" t="s">
        <v>96</v>
      </c>
      <c r="D363" s="536" t="s">
        <v>422</v>
      </c>
      <c r="E363" s="537">
        <v>41700</v>
      </c>
      <c r="F363" s="538">
        <v>6</v>
      </c>
      <c r="G363" s="538">
        <v>1</v>
      </c>
      <c r="H363" s="536" t="s">
        <v>1143</v>
      </c>
    </row>
    <row r="364" spans="2:7" ht="12" outlineLevel="1">
      <c r="B364" s="535"/>
      <c r="C364" s="540" t="s">
        <v>98</v>
      </c>
      <c r="E364" s="537"/>
      <c r="F364" s="538">
        <f>SUBTOTAL(9,F363:F363)</f>
        <v>6</v>
      </c>
      <c r="G364" s="538"/>
    </row>
    <row r="365" spans="1:8" ht="12" outlineLevel="2">
      <c r="A365" s="534">
        <v>12</v>
      </c>
      <c r="B365" s="535" t="s">
        <v>1142</v>
      </c>
      <c r="C365" s="535" t="s">
        <v>568</v>
      </c>
      <c r="D365" s="536" t="s">
        <v>416</v>
      </c>
      <c r="E365" s="537">
        <v>41560</v>
      </c>
      <c r="F365" s="538">
        <v>4</v>
      </c>
      <c r="G365" s="538">
        <v>3</v>
      </c>
      <c r="H365" s="536" t="s">
        <v>1150</v>
      </c>
    </row>
    <row r="366" spans="1:8" ht="12" outlineLevel="2">
      <c r="A366" s="529">
        <v>12</v>
      </c>
      <c r="B366" s="530" t="s">
        <v>1142</v>
      </c>
      <c r="C366" s="530" t="s">
        <v>568</v>
      </c>
      <c r="D366" s="530" t="s">
        <v>325</v>
      </c>
      <c r="E366" s="531">
        <v>41797</v>
      </c>
      <c r="F366" s="532">
        <v>5</v>
      </c>
      <c r="G366" s="532">
        <v>2</v>
      </c>
      <c r="H366" s="530" t="s">
        <v>1144</v>
      </c>
    </row>
    <row r="367" spans="1:8" ht="12" outlineLevel="2">
      <c r="A367" s="529">
        <v>12</v>
      </c>
      <c r="B367" s="530" t="s">
        <v>1142</v>
      </c>
      <c r="C367" s="530" t="s">
        <v>568</v>
      </c>
      <c r="D367" s="530" t="s">
        <v>325</v>
      </c>
      <c r="E367" s="531">
        <v>41797</v>
      </c>
      <c r="F367" s="532">
        <v>1</v>
      </c>
      <c r="G367" s="532">
        <v>6</v>
      </c>
      <c r="H367" s="530" t="s">
        <v>1145</v>
      </c>
    </row>
    <row r="368" spans="1:8" ht="12" outlineLevel="2">
      <c r="A368" s="529">
        <v>12</v>
      </c>
      <c r="B368" s="530" t="s">
        <v>1142</v>
      </c>
      <c r="C368" s="530" t="s">
        <v>568</v>
      </c>
      <c r="D368" s="530" t="s">
        <v>365</v>
      </c>
      <c r="E368" s="531">
        <v>41811</v>
      </c>
      <c r="F368" s="532">
        <v>6</v>
      </c>
      <c r="G368" s="532">
        <v>1</v>
      </c>
      <c r="H368" s="530" t="s">
        <v>1143</v>
      </c>
    </row>
    <row r="369" spans="1:8" ht="12" outlineLevel="1">
      <c r="A369" s="529"/>
      <c r="B369" s="530"/>
      <c r="C369" s="539" t="s">
        <v>569</v>
      </c>
      <c r="D369" s="530"/>
      <c r="E369" s="531"/>
      <c r="F369" s="532">
        <f>SUBTOTAL(9,F365:F368)</f>
        <v>16</v>
      </c>
      <c r="G369" s="532"/>
      <c r="H369" s="530"/>
    </row>
    <row r="370" spans="1:8" ht="12" outlineLevel="2">
      <c r="A370" s="534">
        <v>12</v>
      </c>
      <c r="B370" s="535" t="s">
        <v>1142</v>
      </c>
      <c r="C370" s="535" t="s">
        <v>2141</v>
      </c>
      <c r="D370" s="536" t="s">
        <v>422</v>
      </c>
      <c r="E370" s="537">
        <v>41700</v>
      </c>
      <c r="F370" s="538">
        <v>3</v>
      </c>
      <c r="G370" s="538">
        <v>4</v>
      </c>
      <c r="H370" s="536" t="s">
        <v>1149</v>
      </c>
    </row>
    <row r="371" spans="2:7" ht="12" outlineLevel="1">
      <c r="B371" s="535"/>
      <c r="C371" s="540" t="s">
        <v>2142</v>
      </c>
      <c r="E371" s="537"/>
      <c r="F371" s="538">
        <f>SUBTOTAL(9,F370:F370)</f>
        <v>3</v>
      </c>
      <c r="G371" s="538"/>
    </row>
    <row r="372" spans="1:8" ht="12" outlineLevel="2">
      <c r="A372" s="534">
        <v>12</v>
      </c>
      <c r="B372" s="535" t="s">
        <v>1142</v>
      </c>
      <c r="C372" s="535" t="s">
        <v>218</v>
      </c>
      <c r="D372" s="536" t="s">
        <v>422</v>
      </c>
      <c r="E372" s="537">
        <v>41700</v>
      </c>
      <c r="F372" s="538">
        <v>5</v>
      </c>
      <c r="G372" s="538">
        <v>2</v>
      </c>
      <c r="H372" s="536" t="s">
        <v>1144</v>
      </c>
    </row>
    <row r="373" spans="2:7" ht="12" outlineLevel="1">
      <c r="B373" s="535"/>
      <c r="C373" s="540" t="s">
        <v>219</v>
      </c>
      <c r="E373" s="537"/>
      <c r="F373" s="538">
        <f>SUBTOTAL(9,F372:F372)</f>
        <v>5</v>
      </c>
      <c r="G373" s="538"/>
    </row>
    <row r="374" spans="1:8" ht="12" outlineLevel="2">
      <c r="A374" s="534">
        <v>12</v>
      </c>
      <c r="B374" s="535" t="s">
        <v>1142</v>
      </c>
      <c r="C374" s="535" t="s">
        <v>407</v>
      </c>
      <c r="D374" s="536" t="s">
        <v>416</v>
      </c>
      <c r="E374" s="537">
        <v>41560</v>
      </c>
      <c r="F374" s="538">
        <v>6</v>
      </c>
      <c r="G374" s="538">
        <v>1</v>
      </c>
      <c r="H374" s="536" t="s">
        <v>1143</v>
      </c>
    </row>
    <row r="375" spans="1:8" ht="12" outlineLevel="2">
      <c r="A375" s="534">
        <v>12</v>
      </c>
      <c r="B375" s="535" t="s">
        <v>1142</v>
      </c>
      <c r="C375" s="535" t="s">
        <v>407</v>
      </c>
      <c r="D375" s="536" t="s">
        <v>416</v>
      </c>
      <c r="E375" s="537">
        <v>41560</v>
      </c>
      <c r="F375" s="538">
        <v>5</v>
      </c>
      <c r="G375" s="538">
        <v>2</v>
      </c>
      <c r="H375" s="536" t="s">
        <v>1144</v>
      </c>
    </row>
    <row r="376" spans="1:8" ht="12" outlineLevel="2">
      <c r="A376" s="534">
        <v>12</v>
      </c>
      <c r="B376" s="535" t="s">
        <v>1142</v>
      </c>
      <c r="C376" s="535" t="s">
        <v>407</v>
      </c>
      <c r="D376" s="536" t="s">
        <v>416</v>
      </c>
      <c r="E376" s="537">
        <v>41560</v>
      </c>
      <c r="F376" s="538">
        <v>3</v>
      </c>
      <c r="G376" s="538">
        <v>4</v>
      </c>
      <c r="H376" s="536" t="s">
        <v>1149</v>
      </c>
    </row>
    <row r="377" spans="1:8" ht="12" outlineLevel="2">
      <c r="A377" s="529">
        <v>12</v>
      </c>
      <c r="B377" s="530" t="s">
        <v>1142</v>
      </c>
      <c r="C377" s="530" t="s">
        <v>407</v>
      </c>
      <c r="D377" s="530" t="s">
        <v>325</v>
      </c>
      <c r="E377" s="531">
        <v>41797</v>
      </c>
      <c r="F377" s="532">
        <v>6</v>
      </c>
      <c r="G377" s="532">
        <v>1</v>
      </c>
      <c r="H377" s="530" t="s">
        <v>1143</v>
      </c>
    </row>
    <row r="378" spans="1:8" ht="12" outlineLevel="2">
      <c r="A378" s="529">
        <v>12</v>
      </c>
      <c r="B378" s="530" t="s">
        <v>1142</v>
      </c>
      <c r="C378" s="530" t="s">
        <v>407</v>
      </c>
      <c r="D378" s="530" t="s">
        <v>325</v>
      </c>
      <c r="E378" s="531">
        <v>41797</v>
      </c>
      <c r="F378" s="532">
        <v>4</v>
      </c>
      <c r="G378" s="532">
        <v>3</v>
      </c>
      <c r="H378" s="530" t="s">
        <v>1150</v>
      </c>
    </row>
    <row r="379" spans="1:8" ht="12" outlineLevel="2">
      <c r="A379" s="529">
        <v>12</v>
      </c>
      <c r="B379" s="530" t="s">
        <v>1142</v>
      </c>
      <c r="C379" s="530" t="s">
        <v>407</v>
      </c>
      <c r="D379" s="530" t="s">
        <v>325</v>
      </c>
      <c r="E379" s="531">
        <v>41797</v>
      </c>
      <c r="F379" s="532">
        <v>3</v>
      </c>
      <c r="G379" s="532">
        <v>4</v>
      </c>
      <c r="H379" s="530" t="s">
        <v>1149</v>
      </c>
    </row>
    <row r="380" spans="1:8" s="557" customFormat="1" ht="12" outlineLevel="1">
      <c r="A380" s="547"/>
      <c r="B380" s="548"/>
      <c r="C380" s="548" t="s">
        <v>412</v>
      </c>
      <c r="D380" s="551" t="s">
        <v>1446</v>
      </c>
      <c r="E380" s="552"/>
      <c r="F380" s="549">
        <f>SUBTOTAL(9,F374:F379)</f>
        <v>27</v>
      </c>
      <c r="G380" s="549"/>
      <c r="H380" s="548"/>
    </row>
    <row r="381" spans="1:8" ht="12" outlineLevel="2">
      <c r="A381" s="534">
        <v>12</v>
      </c>
      <c r="B381" s="535" t="s">
        <v>1142</v>
      </c>
      <c r="C381" s="535" t="s">
        <v>1702</v>
      </c>
      <c r="D381" s="536" t="s">
        <v>416</v>
      </c>
      <c r="E381" s="537">
        <v>41560</v>
      </c>
      <c r="F381" s="538">
        <v>2</v>
      </c>
      <c r="G381" s="538">
        <v>5</v>
      </c>
      <c r="H381" s="536" t="s">
        <v>1146</v>
      </c>
    </row>
    <row r="382" spans="2:7" ht="12" outlineLevel="1">
      <c r="B382" s="535"/>
      <c r="C382" s="540" t="s">
        <v>1704</v>
      </c>
      <c r="E382" s="537"/>
      <c r="F382" s="538">
        <f>SUBTOTAL(9,F381:F381)</f>
        <v>2</v>
      </c>
      <c r="G382" s="538"/>
    </row>
    <row r="383" spans="1:8" ht="12" outlineLevel="2">
      <c r="A383" s="534">
        <v>12</v>
      </c>
      <c r="B383" s="535" t="s">
        <v>1142</v>
      </c>
      <c r="C383" s="535" t="s">
        <v>414</v>
      </c>
      <c r="D383" s="536" t="s">
        <v>422</v>
      </c>
      <c r="E383" s="537">
        <v>41700</v>
      </c>
      <c r="F383" s="538">
        <v>2</v>
      </c>
      <c r="G383" s="538">
        <v>5</v>
      </c>
      <c r="H383" s="536" t="s">
        <v>1146</v>
      </c>
    </row>
    <row r="384" spans="1:8" ht="12" outlineLevel="2">
      <c r="A384" s="534">
        <v>12</v>
      </c>
      <c r="B384" s="535" t="s">
        <v>1142</v>
      </c>
      <c r="C384" s="535" t="s">
        <v>414</v>
      </c>
      <c r="D384" s="536" t="s">
        <v>422</v>
      </c>
      <c r="E384" s="537">
        <v>41700</v>
      </c>
      <c r="F384" s="538">
        <v>1</v>
      </c>
      <c r="G384" s="538">
        <v>6</v>
      </c>
      <c r="H384" s="536" t="s">
        <v>1145</v>
      </c>
    </row>
    <row r="385" spans="1:8" ht="12" outlineLevel="2">
      <c r="A385" s="529">
        <v>12</v>
      </c>
      <c r="B385" s="530" t="s">
        <v>1142</v>
      </c>
      <c r="C385" s="530" t="s">
        <v>414</v>
      </c>
      <c r="D385" s="530" t="s">
        <v>325</v>
      </c>
      <c r="E385" s="531">
        <v>41797</v>
      </c>
      <c r="F385" s="532">
        <v>2</v>
      </c>
      <c r="G385" s="532">
        <v>5</v>
      </c>
      <c r="H385" s="530" t="s">
        <v>1146</v>
      </c>
    </row>
    <row r="386" spans="1:8" ht="12" outlineLevel="1">
      <c r="A386" s="529"/>
      <c r="B386" s="530"/>
      <c r="C386" s="539" t="s">
        <v>415</v>
      </c>
      <c r="D386" s="530"/>
      <c r="E386" s="531"/>
      <c r="F386" s="532">
        <f>SUBTOTAL(9,F383:F385)</f>
        <v>5</v>
      </c>
      <c r="G386" s="532"/>
      <c r="H386" s="530"/>
    </row>
    <row r="387" spans="1:8" ht="12" outlineLevel="2">
      <c r="A387" s="534">
        <v>13</v>
      </c>
      <c r="B387" s="535" t="s">
        <v>1151</v>
      </c>
      <c r="C387" s="535" t="s">
        <v>429</v>
      </c>
      <c r="D387" s="536" t="s">
        <v>416</v>
      </c>
      <c r="E387" s="537">
        <v>41560</v>
      </c>
      <c r="F387" s="538">
        <v>1</v>
      </c>
      <c r="G387" s="538">
        <v>6</v>
      </c>
      <c r="H387" s="536" t="s">
        <v>1152</v>
      </c>
    </row>
    <row r="388" spans="1:8" ht="12" outlineLevel="2">
      <c r="A388" s="529">
        <v>13</v>
      </c>
      <c r="B388" s="530" t="s">
        <v>1151</v>
      </c>
      <c r="C388" s="530" t="s">
        <v>429</v>
      </c>
      <c r="D388" s="530" t="s">
        <v>325</v>
      </c>
      <c r="E388" s="531">
        <v>41797</v>
      </c>
      <c r="F388" s="532">
        <v>4</v>
      </c>
      <c r="G388" s="532">
        <v>3</v>
      </c>
      <c r="H388" s="530" t="s">
        <v>1157</v>
      </c>
    </row>
    <row r="389" spans="1:8" ht="12" outlineLevel="1">
      <c r="A389" s="529"/>
      <c r="B389" s="530"/>
      <c r="C389" s="539" t="s">
        <v>430</v>
      </c>
      <c r="D389" s="530"/>
      <c r="E389" s="531"/>
      <c r="F389" s="532">
        <f>SUBTOTAL(9,F387:F388)</f>
        <v>5</v>
      </c>
      <c r="G389" s="532"/>
      <c r="H389" s="530"/>
    </row>
    <row r="390" spans="1:8" ht="12" outlineLevel="2">
      <c r="A390" s="534">
        <v>13</v>
      </c>
      <c r="B390" s="535" t="s">
        <v>1151</v>
      </c>
      <c r="C390" s="535" t="s">
        <v>91</v>
      </c>
      <c r="D390" s="536" t="s">
        <v>422</v>
      </c>
      <c r="E390" s="537">
        <v>41700</v>
      </c>
      <c r="F390" s="538">
        <v>2</v>
      </c>
      <c r="G390" s="538">
        <v>5</v>
      </c>
      <c r="H390" s="536" t="s">
        <v>1153</v>
      </c>
    </row>
    <row r="391" spans="1:8" ht="12" outlineLevel="2">
      <c r="A391" s="529">
        <v>13</v>
      </c>
      <c r="B391" s="530" t="s">
        <v>1151</v>
      </c>
      <c r="C391" s="530" t="s">
        <v>91</v>
      </c>
      <c r="D391" s="530" t="s">
        <v>325</v>
      </c>
      <c r="E391" s="531">
        <v>41797</v>
      </c>
      <c r="F391" s="532">
        <v>2</v>
      </c>
      <c r="G391" s="532">
        <v>5</v>
      </c>
      <c r="H391" s="530" t="s">
        <v>1153</v>
      </c>
    </row>
    <row r="392" spans="1:8" ht="12" outlineLevel="1">
      <c r="A392" s="529"/>
      <c r="B392" s="530"/>
      <c r="C392" s="539" t="s">
        <v>92</v>
      </c>
      <c r="D392" s="530"/>
      <c r="E392" s="531"/>
      <c r="F392" s="532">
        <f>SUBTOTAL(9,F390:F391)</f>
        <v>4</v>
      </c>
      <c r="G392" s="532"/>
      <c r="H392" s="530"/>
    </row>
    <row r="393" spans="1:8" ht="12" outlineLevel="2">
      <c r="A393" s="534">
        <v>13</v>
      </c>
      <c r="B393" s="535" t="s">
        <v>1151</v>
      </c>
      <c r="C393" s="535" t="s">
        <v>245</v>
      </c>
      <c r="D393" s="536" t="s">
        <v>416</v>
      </c>
      <c r="E393" s="537">
        <v>41560</v>
      </c>
      <c r="F393" s="538">
        <v>6</v>
      </c>
      <c r="G393" s="538">
        <v>1</v>
      </c>
      <c r="H393" s="536" t="s">
        <v>1156</v>
      </c>
    </row>
    <row r="394" spans="1:8" ht="12" outlineLevel="2">
      <c r="A394" s="529">
        <v>13</v>
      </c>
      <c r="B394" s="530" t="s">
        <v>1151</v>
      </c>
      <c r="C394" s="530" t="s">
        <v>245</v>
      </c>
      <c r="D394" s="530" t="s">
        <v>325</v>
      </c>
      <c r="E394" s="531">
        <v>41797</v>
      </c>
      <c r="F394" s="532">
        <v>1</v>
      </c>
      <c r="G394" s="532">
        <v>6</v>
      </c>
      <c r="H394" s="530" t="s">
        <v>1152</v>
      </c>
    </row>
    <row r="395" spans="1:8" ht="12" outlineLevel="1">
      <c r="A395" s="529"/>
      <c r="B395" s="530"/>
      <c r="C395" s="539" t="s">
        <v>248</v>
      </c>
      <c r="D395" s="530"/>
      <c r="E395" s="531"/>
      <c r="F395" s="532">
        <f>SUBTOTAL(9,F393:F394)</f>
        <v>7</v>
      </c>
      <c r="G395" s="532"/>
      <c r="H395" s="530"/>
    </row>
    <row r="396" spans="1:8" ht="12" outlineLevel="2">
      <c r="A396" s="529">
        <v>13</v>
      </c>
      <c r="B396" s="530" t="s">
        <v>1151</v>
      </c>
      <c r="C396" s="530" t="s">
        <v>224</v>
      </c>
      <c r="D396" s="530" t="s">
        <v>325</v>
      </c>
      <c r="E396" s="531">
        <v>41797</v>
      </c>
      <c r="F396" s="532">
        <v>6</v>
      </c>
      <c r="G396" s="532">
        <v>1</v>
      </c>
      <c r="H396" s="530" t="s">
        <v>1156</v>
      </c>
    </row>
    <row r="397" spans="1:8" ht="12" outlineLevel="2">
      <c r="A397" s="529">
        <v>13</v>
      </c>
      <c r="B397" s="530" t="s">
        <v>1151</v>
      </c>
      <c r="C397" s="530" t="s">
        <v>224</v>
      </c>
      <c r="D397" s="530" t="s">
        <v>325</v>
      </c>
      <c r="E397" s="531">
        <v>41797</v>
      </c>
      <c r="F397" s="532">
        <v>3</v>
      </c>
      <c r="G397" s="532">
        <v>4</v>
      </c>
      <c r="H397" s="530" t="s">
        <v>1155</v>
      </c>
    </row>
    <row r="398" spans="1:8" ht="12" outlineLevel="2">
      <c r="A398" s="529">
        <v>13</v>
      </c>
      <c r="B398" s="530" t="s">
        <v>1151</v>
      </c>
      <c r="C398" s="530" t="s">
        <v>224</v>
      </c>
      <c r="D398" s="530" t="s">
        <v>365</v>
      </c>
      <c r="E398" s="531">
        <v>41811</v>
      </c>
      <c r="F398" s="532">
        <v>5</v>
      </c>
      <c r="G398" s="532">
        <v>2</v>
      </c>
      <c r="H398" s="530" t="s">
        <v>1154</v>
      </c>
    </row>
    <row r="399" spans="1:8" s="557" customFormat="1" ht="12" outlineLevel="1">
      <c r="A399" s="547"/>
      <c r="B399" s="548"/>
      <c r="C399" s="548" t="s">
        <v>225</v>
      </c>
      <c r="D399" s="551" t="s">
        <v>1446</v>
      </c>
      <c r="E399" s="552"/>
      <c r="F399" s="549">
        <f>SUBTOTAL(9,F396:F398)</f>
        <v>14</v>
      </c>
      <c r="G399" s="549"/>
      <c r="H399" s="548"/>
    </row>
    <row r="400" spans="1:8" ht="12" outlineLevel="2">
      <c r="A400" s="529">
        <v>13</v>
      </c>
      <c r="B400" s="530" t="s">
        <v>1151</v>
      </c>
      <c r="C400" s="530" t="s">
        <v>761</v>
      </c>
      <c r="D400" s="530" t="s">
        <v>325</v>
      </c>
      <c r="E400" s="531">
        <v>41797</v>
      </c>
      <c r="F400" s="532">
        <v>5</v>
      </c>
      <c r="G400" s="532">
        <v>2</v>
      </c>
      <c r="H400" s="530" t="s">
        <v>1154</v>
      </c>
    </row>
    <row r="401" spans="1:8" ht="12" outlineLevel="2">
      <c r="A401" s="529">
        <v>13</v>
      </c>
      <c r="B401" s="530" t="s">
        <v>1151</v>
      </c>
      <c r="C401" s="530" t="s">
        <v>761</v>
      </c>
      <c r="D401" s="530" t="s">
        <v>365</v>
      </c>
      <c r="E401" s="531">
        <v>41811</v>
      </c>
      <c r="F401" s="532">
        <v>4</v>
      </c>
      <c r="G401" s="532">
        <v>3</v>
      </c>
      <c r="H401" s="530" t="s">
        <v>1157</v>
      </c>
    </row>
    <row r="402" spans="1:8" ht="12" outlineLevel="1">
      <c r="A402" s="529"/>
      <c r="B402" s="530"/>
      <c r="C402" s="539" t="s">
        <v>762</v>
      </c>
      <c r="D402" s="530"/>
      <c r="E402" s="531"/>
      <c r="F402" s="532">
        <f>SUBTOTAL(9,F400:F401)</f>
        <v>9</v>
      </c>
      <c r="G402" s="532"/>
      <c r="H402" s="530"/>
    </row>
    <row r="403" spans="1:8" ht="12" outlineLevel="2">
      <c r="A403" s="534">
        <v>13</v>
      </c>
      <c r="B403" s="535" t="s">
        <v>1151</v>
      </c>
      <c r="C403" s="535" t="s">
        <v>138</v>
      </c>
      <c r="D403" s="536" t="s">
        <v>416</v>
      </c>
      <c r="E403" s="537">
        <v>41560</v>
      </c>
      <c r="F403" s="538">
        <v>4</v>
      </c>
      <c r="G403" s="538">
        <v>3</v>
      </c>
      <c r="H403" s="536" t="s">
        <v>1157</v>
      </c>
    </row>
    <row r="404" spans="2:7" ht="12" outlineLevel="1">
      <c r="B404" s="535"/>
      <c r="C404" s="540" t="s">
        <v>139</v>
      </c>
      <c r="E404" s="537"/>
      <c r="F404" s="538">
        <f>SUBTOTAL(9,F403:F403)</f>
        <v>4</v>
      </c>
      <c r="G404" s="538"/>
    </row>
    <row r="405" spans="1:8" ht="12" outlineLevel="2">
      <c r="A405" s="534">
        <v>13</v>
      </c>
      <c r="B405" s="535" t="s">
        <v>1151</v>
      </c>
      <c r="C405" s="535" t="s">
        <v>116</v>
      </c>
      <c r="D405" s="536" t="s">
        <v>422</v>
      </c>
      <c r="E405" s="537">
        <v>41700</v>
      </c>
      <c r="F405" s="538">
        <v>5</v>
      </c>
      <c r="G405" s="538">
        <v>2</v>
      </c>
      <c r="H405" s="536" t="s">
        <v>1154</v>
      </c>
    </row>
    <row r="406" spans="2:7" ht="12" outlineLevel="1">
      <c r="B406" s="535"/>
      <c r="C406" s="540" t="s">
        <v>136</v>
      </c>
      <c r="E406" s="537"/>
      <c r="F406" s="538">
        <f>SUBTOTAL(9,F405:F405)</f>
        <v>5</v>
      </c>
      <c r="G406" s="538"/>
    </row>
    <row r="407" spans="1:8" ht="12" outlineLevel="2">
      <c r="A407" s="534">
        <v>13</v>
      </c>
      <c r="B407" s="535" t="s">
        <v>1151</v>
      </c>
      <c r="C407" s="535" t="s">
        <v>93</v>
      </c>
      <c r="D407" s="536" t="s">
        <v>422</v>
      </c>
      <c r="E407" s="537">
        <v>41700</v>
      </c>
      <c r="F407" s="538">
        <v>1</v>
      </c>
      <c r="G407" s="538">
        <v>6</v>
      </c>
      <c r="H407" s="536" t="s">
        <v>1152</v>
      </c>
    </row>
    <row r="408" spans="2:7" ht="12" outlineLevel="1">
      <c r="B408" s="535"/>
      <c r="C408" s="540" t="s">
        <v>94</v>
      </c>
      <c r="E408" s="537"/>
      <c r="F408" s="538">
        <f>SUBTOTAL(9,F407:F407)</f>
        <v>1</v>
      </c>
      <c r="G408" s="538"/>
    </row>
    <row r="409" spans="1:8" ht="12" outlineLevel="2">
      <c r="A409" s="534">
        <v>13</v>
      </c>
      <c r="B409" s="535" t="s">
        <v>1151</v>
      </c>
      <c r="C409" s="535" t="s">
        <v>178</v>
      </c>
      <c r="D409" s="536" t="s">
        <v>416</v>
      </c>
      <c r="E409" s="537">
        <v>41560</v>
      </c>
      <c r="F409" s="538">
        <v>3</v>
      </c>
      <c r="G409" s="538">
        <v>4</v>
      </c>
      <c r="H409" s="536" t="s">
        <v>1155</v>
      </c>
    </row>
    <row r="410" spans="2:7" ht="12" outlineLevel="1">
      <c r="B410" s="535"/>
      <c r="C410" s="540" t="s">
        <v>179</v>
      </c>
      <c r="E410" s="537"/>
      <c r="F410" s="538">
        <f>SUBTOTAL(9,F409:F409)</f>
        <v>3</v>
      </c>
      <c r="G410" s="538"/>
    </row>
    <row r="411" spans="1:8" ht="12" outlineLevel="2">
      <c r="A411" s="534">
        <v>13</v>
      </c>
      <c r="B411" s="535" t="s">
        <v>1151</v>
      </c>
      <c r="C411" s="535" t="s">
        <v>348</v>
      </c>
      <c r="D411" s="536" t="s">
        <v>416</v>
      </c>
      <c r="E411" s="537">
        <v>41560</v>
      </c>
      <c r="F411" s="538">
        <v>5</v>
      </c>
      <c r="G411" s="538">
        <v>2</v>
      </c>
      <c r="H411" s="536" t="s">
        <v>1154</v>
      </c>
    </row>
    <row r="412" spans="2:7" ht="12" outlineLevel="1">
      <c r="B412" s="535"/>
      <c r="C412" s="540" t="s">
        <v>349</v>
      </c>
      <c r="E412" s="537"/>
      <c r="F412" s="538">
        <f>SUBTOTAL(9,F411:F411)</f>
        <v>5</v>
      </c>
      <c r="G412" s="538"/>
    </row>
    <row r="413" spans="1:8" ht="12" outlineLevel="2">
      <c r="A413" s="534">
        <v>13</v>
      </c>
      <c r="B413" s="535" t="s">
        <v>1151</v>
      </c>
      <c r="C413" s="535" t="s">
        <v>105</v>
      </c>
      <c r="D413" s="536" t="s">
        <v>422</v>
      </c>
      <c r="E413" s="537">
        <v>41700</v>
      </c>
      <c r="F413" s="538">
        <v>6</v>
      </c>
      <c r="G413" s="538">
        <v>1</v>
      </c>
      <c r="H413" s="536" t="s">
        <v>1156</v>
      </c>
    </row>
    <row r="414" spans="1:8" ht="12" outlineLevel="2">
      <c r="A414" s="534">
        <v>13</v>
      </c>
      <c r="B414" s="535" t="s">
        <v>1151</v>
      </c>
      <c r="C414" s="535" t="s">
        <v>105</v>
      </c>
      <c r="D414" s="536" t="s">
        <v>422</v>
      </c>
      <c r="E414" s="537">
        <v>41700</v>
      </c>
      <c r="F414" s="538">
        <v>3</v>
      </c>
      <c r="G414" s="538">
        <v>4</v>
      </c>
      <c r="H414" s="536" t="s">
        <v>1155</v>
      </c>
    </row>
    <row r="415" spans="1:8" ht="12" outlineLevel="2">
      <c r="A415" s="534">
        <v>13</v>
      </c>
      <c r="B415" s="535" t="s">
        <v>1151</v>
      </c>
      <c r="C415" s="535" t="s">
        <v>105</v>
      </c>
      <c r="D415" s="536" t="s">
        <v>416</v>
      </c>
      <c r="E415" s="537">
        <v>41560</v>
      </c>
      <c r="F415" s="538">
        <v>2</v>
      </c>
      <c r="G415" s="538">
        <v>5</v>
      </c>
      <c r="H415" s="536" t="s">
        <v>1153</v>
      </c>
    </row>
    <row r="416" spans="2:7" ht="12" outlineLevel="1">
      <c r="B416" s="535"/>
      <c r="C416" s="540" t="s">
        <v>106</v>
      </c>
      <c r="E416" s="537"/>
      <c r="F416" s="538">
        <f>SUBTOTAL(9,F413:F415)</f>
        <v>11</v>
      </c>
      <c r="G416" s="538"/>
    </row>
    <row r="417" spans="1:8" ht="12" outlineLevel="2">
      <c r="A417" s="534">
        <v>13</v>
      </c>
      <c r="B417" s="535" t="s">
        <v>1151</v>
      </c>
      <c r="C417" s="535" t="s">
        <v>2134</v>
      </c>
      <c r="D417" s="536" t="s">
        <v>422</v>
      </c>
      <c r="E417" s="537">
        <v>41700</v>
      </c>
      <c r="F417" s="538">
        <v>4</v>
      </c>
      <c r="G417" s="538">
        <v>3</v>
      </c>
      <c r="H417" s="536" t="s">
        <v>1157</v>
      </c>
    </row>
    <row r="418" spans="2:7" ht="12" outlineLevel="1">
      <c r="B418" s="535"/>
      <c r="C418" s="540" t="s">
        <v>2139</v>
      </c>
      <c r="E418" s="537"/>
      <c r="F418" s="538">
        <f>SUBTOTAL(9,F417:F417)</f>
        <v>4</v>
      </c>
      <c r="G418" s="538"/>
    </row>
    <row r="419" spans="1:8" ht="12" outlineLevel="2">
      <c r="A419" s="529">
        <v>14</v>
      </c>
      <c r="B419" s="530" t="s">
        <v>1158</v>
      </c>
      <c r="C419" s="530" t="s">
        <v>118</v>
      </c>
      <c r="D419" s="530" t="s">
        <v>325</v>
      </c>
      <c r="E419" s="531">
        <v>41797</v>
      </c>
      <c r="F419" s="532">
        <v>4</v>
      </c>
      <c r="G419" s="532">
        <v>3</v>
      </c>
      <c r="H419" s="530" t="s">
        <v>1161</v>
      </c>
    </row>
    <row r="420" spans="1:8" ht="12" outlineLevel="1">
      <c r="A420" s="529"/>
      <c r="B420" s="530"/>
      <c r="C420" s="539" t="s">
        <v>119</v>
      </c>
      <c r="D420" s="530"/>
      <c r="E420" s="531"/>
      <c r="F420" s="532">
        <f>SUBTOTAL(9,F419:F419)</f>
        <v>4</v>
      </c>
      <c r="G420" s="532"/>
      <c r="H420" s="530"/>
    </row>
    <row r="421" spans="1:8" ht="12" outlineLevel="2">
      <c r="A421" s="534">
        <v>14</v>
      </c>
      <c r="B421" s="535" t="s">
        <v>1158</v>
      </c>
      <c r="C421" s="535" t="s">
        <v>429</v>
      </c>
      <c r="D421" s="536" t="s">
        <v>422</v>
      </c>
      <c r="E421" s="537">
        <v>41700</v>
      </c>
      <c r="F421" s="538">
        <v>4</v>
      </c>
      <c r="G421" s="538">
        <v>3</v>
      </c>
      <c r="H421" s="536" t="s">
        <v>1161</v>
      </c>
    </row>
    <row r="422" spans="1:8" ht="12" outlineLevel="2">
      <c r="A422" s="529">
        <v>14</v>
      </c>
      <c r="B422" s="530" t="s">
        <v>1158</v>
      </c>
      <c r="C422" s="530" t="s">
        <v>429</v>
      </c>
      <c r="D422" s="530" t="s">
        <v>325</v>
      </c>
      <c r="E422" s="531">
        <v>41797</v>
      </c>
      <c r="F422" s="532">
        <v>3</v>
      </c>
      <c r="G422" s="532">
        <v>4</v>
      </c>
      <c r="H422" s="530" t="s">
        <v>1162</v>
      </c>
    </row>
    <row r="423" spans="1:8" ht="12" outlineLevel="1">
      <c r="A423" s="529"/>
      <c r="B423" s="530"/>
      <c r="C423" s="539" t="s">
        <v>430</v>
      </c>
      <c r="D423" s="530"/>
      <c r="E423" s="531"/>
      <c r="F423" s="532">
        <f>SUBTOTAL(9,F421:F422)</f>
        <v>7</v>
      </c>
      <c r="G423" s="532"/>
      <c r="H423" s="530"/>
    </row>
    <row r="424" spans="1:8" ht="12" outlineLevel="2">
      <c r="A424" s="534">
        <v>14</v>
      </c>
      <c r="B424" s="535" t="s">
        <v>1158</v>
      </c>
      <c r="C424" s="535" t="s">
        <v>245</v>
      </c>
      <c r="D424" s="536" t="s">
        <v>416</v>
      </c>
      <c r="E424" s="537">
        <v>41560</v>
      </c>
      <c r="F424" s="538">
        <v>5</v>
      </c>
      <c r="G424" s="538">
        <v>2</v>
      </c>
      <c r="H424" s="536" t="s">
        <v>1163</v>
      </c>
    </row>
    <row r="425" spans="2:7" ht="12" outlineLevel="1">
      <c r="B425" s="535"/>
      <c r="C425" s="540" t="s">
        <v>248</v>
      </c>
      <c r="E425" s="537"/>
      <c r="F425" s="538">
        <f>SUBTOTAL(9,F424:F424)</f>
        <v>5</v>
      </c>
      <c r="G425" s="538"/>
    </row>
    <row r="426" spans="1:8" ht="12" outlineLevel="2">
      <c r="A426" s="534">
        <v>14</v>
      </c>
      <c r="B426" s="535" t="s">
        <v>1158</v>
      </c>
      <c r="C426" s="535" t="s">
        <v>167</v>
      </c>
      <c r="D426" s="536" t="s">
        <v>422</v>
      </c>
      <c r="E426" s="537">
        <v>41700</v>
      </c>
      <c r="F426" s="538">
        <v>2</v>
      </c>
      <c r="G426" s="538">
        <v>5</v>
      </c>
      <c r="H426" s="536" t="s">
        <v>1164</v>
      </c>
    </row>
    <row r="427" spans="2:7" ht="12" outlineLevel="1">
      <c r="B427" s="535"/>
      <c r="C427" s="540" t="s">
        <v>170</v>
      </c>
      <c r="E427" s="537"/>
      <c r="F427" s="538">
        <f>SUBTOTAL(9,F426:F426)</f>
        <v>2</v>
      </c>
      <c r="G427" s="538"/>
    </row>
    <row r="428" spans="1:8" ht="12" outlineLevel="2">
      <c r="A428" s="534">
        <v>14</v>
      </c>
      <c r="B428" s="535" t="s">
        <v>1158</v>
      </c>
      <c r="C428" s="535" t="s">
        <v>257</v>
      </c>
      <c r="D428" s="536" t="s">
        <v>422</v>
      </c>
      <c r="E428" s="537">
        <v>41700</v>
      </c>
      <c r="F428" s="538">
        <v>5</v>
      </c>
      <c r="G428" s="538">
        <v>2</v>
      </c>
      <c r="H428" s="536" t="s">
        <v>1163</v>
      </c>
    </row>
    <row r="429" spans="2:7" ht="12" outlineLevel="1">
      <c r="B429" s="535"/>
      <c r="C429" s="540" t="s">
        <v>258</v>
      </c>
      <c r="E429" s="537"/>
      <c r="F429" s="538">
        <f>SUBTOTAL(9,F428:F428)</f>
        <v>5</v>
      </c>
      <c r="G429" s="538"/>
    </row>
    <row r="430" spans="1:8" ht="12" outlineLevel="2">
      <c r="A430" s="534">
        <v>14</v>
      </c>
      <c r="B430" s="535" t="s">
        <v>1158</v>
      </c>
      <c r="C430" s="535" t="s">
        <v>116</v>
      </c>
      <c r="D430" s="536" t="s">
        <v>422</v>
      </c>
      <c r="E430" s="537">
        <v>41700</v>
      </c>
      <c r="F430" s="538">
        <v>6</v>
      </c>
      <c r="G430" s="538">
        <v>1</v>
      </c>
      <c r="H430" s="536" t="s">
        <v>1159</v>
      </c>
    </row>
    <row r="431" spans="2:7" ht="12" outlineLevel="1">
      <c r="B431" s="535"/>
      <c r="C431" s="540" t="s">
        <v>136</v>
      </c>
      <c r="E431" s="537"/>
      <c r="F431" s="538">
        <f>SUBTOTAL(9,F430:F430)</f>
        <v>6</v>
      </c>
      <c r="G431" s="538"/>
    </row>
    <row r="432" spans="1:8" ht="12" outlineLevel="2">
      <c r="A432" s="534">
        <v>14</v>
      </c>
      <c r="B432" s="535" t="s">
        <v>1158</v>
      </c>
      <c r="C432" s="535" t="s">
        <v>262</v>
      </c>
      <c r="D432" s="536" t="s">
        <v>416</v>
      </c>
      <c r="E432" s="537">
        <v>41560</v>
      </c>
      <c r="F432" s="538">
        <v>2</v>
      </c>
      <c r="G432" s="538">
        <v>5</v>
      </c>
      <c r="H432" s="536" t="s">
        <v>1164</v>
      </c>
    </row>
    <row r="433" spans="1:8" ht="12" outlineLevel="2">
      <c r="A433" s="529">
        <v>14</v>
      </c>
      <c r="B433" s="530" t="s">
        <v>1158</v>
      </c>
      <c r="C433" s="530" t="s">
        <v>262</v>
      </c>
      <c r="D433" s="530" t="s">
        <v>325</v>
      </c>
      <c r="E433" s="531">
        <v>41797</v>
      </c>
      <c r="F433" s="532">
        <v>6</v>
      </c>
      <c r="G433" s="532">
        <v>1</v>
      </c>
      <c r="H433" s="530" t="s">
        <v>1159</v>
      </c>
    </row>
    <row r="434" spans="1:8" ht="12" outlineLevel="2">
      <c r="A434" s="529">
        <v>14</v>
      </c>
      <c r="B434" s="530" t="s">
        <v>1158</v>
      </c>
      <c r="C434" s="530" t="s">
        <v>262</v>
      </c>
      <c r="D434" s="530" t="s">
        <v>365</v>
      </c>
      <c r="E434" s="531">
        <v>41811</v>
      </c>
      <c r="F434" s="532">
        <v>5</v>
      </c>
      <c r="G434" s="532">
        <v>2</v>
      </c>
      <c r="H434" s="530" t="s">
        <v>1163</v>
      </c>
    </row>
    <row r="435" spans="1:8" s="557" customFormat="1" ht="12" outlineLevel="1">
      <c r="A435" s="547"/>
      <c r="B435" s="548"/>
      <c r="C435" s="548" t="s">
        <v>264</v>
      </c>
      <c r="D435" s="548"/>
      <c r="E435" s="552"/>
      <c r="F435" s="549">
        <f>SUBTOTAL(9,F432:F434)</f>
        <v>13</v>
      </c>
      <c r="G435" s="549"/>
      <c r="H435" s="548"/>
    </row>
    <row r="436" spans="1:8" ht="12" outlineLevel="2">
      <c r="A436" s="529">
        <v>14</v>
      </c>
      <c r="B436" s="530" t="s">
        <v>1158</v>
      </c>
      <c r="C436" s="530" t="s">
        <v>341</v>
      </c>
      <c r="D436" s="530" t="s">
        <v>325</v>
      </c>
      <c r="E436" s="531">
        <v>41797</v>
      </c>
      <c r="F436" s="532">
        <v>1</v>
      </c>
      <c r="G436" s="532">
        <v>6</v>
      </c>
      <c r="H436" s="530" t="s">
        <v>1160</v>
      </c>
    </row>
    <row r="437" spans="1:8" ht="12" outlineLevel="1">
      <c r="A437" s="529"/>
      <c r="B437" s="530"/>
      <c r="C437" s="539" t="s">
        <v>342</v>
      </c>
      <c r="D437" s="530"/>
      <c r="E437" s="531"/>
      <c r="F437" s="532">
        <f>SUBTOTAL(9,F436:F436)</f>
        <v>1</v>
      </c>
      <c r="G437" s="532"/>
      <c r="H437" s="530"/>
    </row>
    <row r="438" spans="1:8" ht="12" outlineLevel="2">
      <c r="A438" s="534">
        <v>14</v>
      </c>
      <c r="B438" s="535" t="s">
        <v>1158</v>
      </c>
      <c r="C438" s="535" t="s">
        <v>530</v>
      </c>
      <c r="D438" s="536" t="s">
        <v>422</v>
      </c>
      <c r="E438" s="537">
        <v>41700</v>
      </c>
      <c r="F438" s="538">
        <v>3</v>
      </c>
      <c r="G438" s="538">
        <v>4</v>
      </c>
      <c r="H438" s="536" t="s">
        <v>1162</v>
      </c>
    </row>
    <row r="439" spans="2:7" ht="12" outlineLevel="1">
      <c r="B439" s="535"/>
      <c r="C439" s="540" t="s">
        <v>532</v>
      </c>
      <c r="E439" s="537"/>
      <c r="F439" s="538">
        <f>SUBTOTAL(9,F438:F438)</f>
        <v>3</v>
      </c>
      <c r="G439" s="538"/>
    </row>
    <row r="440" spans="1:8" ht="12" outlineLevel="2">
      <c r="A440" s="534">
        <v>14</v>
      </c>
      <c r="B440" s="535" t="s">
        <v>1158</v>
      </c>
      <c r="C440" s="535" t="s">
        <v>2058</v>
      </c>
      <c r="D440" s="536" t="s">
        <v>416</v>
      </c>
      <c r="E440" s="537">
        <v>41560</v>
      </c>
      <c r="F440" s="538">
        <v>3</v>
      </c>
      <c r="G440" s="538">
        <v>4</v>
      </c>
      <c r="H440" s="536" t="s">
        <v>1162</v>
      </c>
    </row>
    <row r="441" spans="2:7" ht="12" outlineLevel="1">
      <c r="B441" s="535"/>
      <c r="C441" s="540" t="s">
        <v>2059</v>
      </c>
      <c r="E441" s="537"/>
      <c r="F441" s="538">
        <f>SUBTOTAL(9,F440:F440)</f>
        <v>3</v>
      </c>
      <c r="G441" s="538"/>
    </row>
    <row r="442" spans="1:8" ht="12" outlineLevel="2">
      <c r="A442" s="534">
        <v>14</v>
      </c>
      <c r="B442" s="535" t="s">
        <v>1158</v>
      </c>
      <c r="C442" s="535" t="s">
        <v>1596</v>
      </c>
      <c r="D442" s="536" t="s">
        <v>416</v>
      </c>
      <c r="E442" s="537">
        <v>41560</v>
      </c>
      <c r="F442" s="538">
        <v>6</v>
      </c>
      <c r="G442" s="538">
        <v>1</v>
      </c>
      <c r="H442" s="536" t="s">
        <v>1159</v>
      </c>
    </row>
    <row r="443" spans="1:8" ht="12" outlineLevel="2">
      <c r="A443" s="534">
        <v>14</v>
      </c>
      <c r="B443" s="535" t="s">
        <v>1158</v>
      </c>
      <c r="C443" s="535" t="s">
        <v>1596</v>
      </c>
      <c r="D443" s="536" t="s">
        <v>416</v>
      </c>
      <c r="E443" s="537">
        <v>41560</v>
      </c>
      <c r="F443" s="538">
        <v>4</v>
      </c>
      <c r="G443" s="538">
        <v>3</v>
      </c>
      <c r="H443" s="536" t="s">
        <v>1161</v>
      </c>
    </row>
    <row r="444" spans="2:7" ht="12" outlineLevel="1">
      <c r="B444" s="535"/>
      <c r="C444" s="540" t="s">
        <v>1598</v>
      </c>
      <c r="E444" s="537"/>
      <c r="F444" s="538">
        <f>SUBTOTAL(9,F442:F443)</f>
        <v>10</v>
      </c>
      <c r="G444" s="538"/>
    </row>
    <row r="445" spans="1:8" ht="12" outlineLevel="2">
      <c r="A445" s="534">
        <v>14</v>
      </c>
      <c r="B445" s="535" t="s">
        <v>1158</v>
      </c>
      <c r="C445" s="535" t="s">
        <v>439</v>
      </c>
      <c r="D445" s="536" t="s">
        <v>416</v>
      </c>
      <c r="E445" s="537">
        <v>41560</v>
      </c>
      <c r="F445" s="538">
        <v>1</v>
      </c>
      <c r="G445" s="538">
        <v>6</v>
      </c>
      <c r="H445" s="536" t="s">
        <v>1160</v>
      </c>
    </row>
    <row r="446" spans="2:7" ht="12" outlineLevel="1">
      <c r="B446" s="535"/>
      <c r="C446" s="540" t="s">
        <v>347</v>
      </c>
      <c r="E446" s="537"/>
      <c r="F446" s="538">
        <f>SUBTOTAL(9,F445:F445)</f>
        <v>1</v>
      </c>
      <c r="G446" s="538"/>
    </row>
    <row r="447" spans="1:8" ht="12" outlineLevel="2">
      <c r="A447" s="529">
        <v>14</v>
      </c>
      <c r="B447" s="530" t="s">
        <v>1158</v>
      </c>
      <c r="C447" s="530" t="s">
        <v>407</v>
      </c>
      <c r="D447" s="530" t="s">
        <v>325</v>
      </c>
      <c r="E447" s="531">
        <v>41797</v>
      </c>
      <c r="F447" s="532">
        <v>2</v>
      </c>
      <c r="G447" s="532">
        <v>5</v>
      </c>
      <c r="H447" s="530" t="s">
        <v>1164</v>
      </c>
    </row>
    <row r="448" spans="1:8" ht="12" outlineLevel="1">
      <c r="A448" s="529"/>
      <c r="B448" s="530"/>
      <c r="C448" s="539" t="s">
        <v>412</v>
      </c>
      <c r="D448" s="530"/>
      <c r="E448" s="531"/>
      <c r="F448" s="532">
        <f>SUBTOTAL(9,F447:F447)</f>
        <v>2</v>
      </c>
      <c r="G448" s="532"/>
      <c r="H448" s="530"/>
    </row>
    <row r="449" spans="1:8" ht="12" outlineLevel="2">
      <c r="A449" s="534">
        <v>14</v>
      </c>
      <c r="B449" s="535" t="s">
        <v>1158</v>
      </c>
      <c r="C449" s="535" t="s">
        <v>199</v>
      </c>
      <c r="D449" s="536" t="s">
        <v>422</v>
      </c>
      <c r="E449" s="537">
        <v>41700</v>
      </c>
      <c r="F449" s="538">
        <v>1</v>
      </c>
      <c r="G449" s="538">
        <v>6</v>
      </c>
      <c r="H449" s="536" t="s">
        <v>1160</v>
      </c>
    </row>
    <row r="450" spans="1:8" ht="12" outlineLevel="2">
      <c r="A450" s="529">
        <v>14</v>
      </c>
      <c r="B450" s="530" t="s">
        <v>1158</v>
      </c>
      <c r="C450" s="530" t="s">
        <v>199</v>
      </c>
      <c r="D450" s="530" t="s">
        <v>325</v>
      </c>
      <c r="E450" s="531">
        <v>41797</v>
      </c>
      <c r="F450" s="532">
        <v>5</v>
      </c>
      <c r="G450" s="532">
        <v>2</v>
      </c>
      <c r="H450" s="530" t="s">
        <v>1163</v>
      </c>
    </row>
    <row r="451" spans="1:8" ht="12" outlineLevel="1">
      <c r="A451" s="529"/>
      <c r="B451" s="530"/>
      <c r="C451" s="539" t="s">
        <v>200</v>
      </c>
      <c r="D451" s="530"/>
      <c r="E451" s="531"/>
      <c r="F451" s="532">
        <f>SUBTOTAL(9,F449:F450)</f>
        <v>6</v>
      </c>
      <c r="G451" s="532"/>
      <c r="H451" s="530"/>
    </row>
    <row r="452" spans="1:8" ht="12" outlineLevel="2">
      <c r="A452" s="534">
        <v>15</v>
      </c>
      <c r="B452" s="535" t="s">
        <v>1165</v>
      </c>
      <c r="C452" s="535" t="s">
        <v>157</v>
      </c>
      <c r="D452" s="536" t="s">
        <v>422</v>
      </c>
      <c r="E452" s="537">
        <v>41700</v>
      </c>
      <c r="F452" s="538">
        <v>4</v>
      </c>
      <c r="G452" s="538">
        <v>3</v>
      </c>
      <c r="H452" s="536" t="s">
        <v>1167</v>
      </c>
    </row>
    <row r="453" spans="2:7" ht="12" outlineLevel="1">
      <c r="B453" s="535"/>
      <c r="C453" s="540" t="s">
        <v>158</v>
      </c>
      <c r="E453" s="537"/>
      <c r="F453" s="538">
        <f>SUBTOTAL(9,F452:F452)</f>
        <v>4</v>
      </c>
      <c r="G453" s="538"/>
    </row>
    <row r="454" spans="1:8" ht="12" outlineLevel="2">
      <c r="A454" s="534">
        <v>15</v>
      </c>
      <c r="B454" s="535" t="s">
        <v>1165</v>
      </c>
      <c r="C454" s="535" t="s">
        <v>1963</v>
      </c>
      <c r="D454" s="536" t="s">
        <v>422</v>
      </c>
      <c r="E454" s="537">
        <v>41700</v>
      </c>
      <c r="F454" s="538">
        <v>3</v>
      </c>
      <c r="G454" s="538">
        <v>4</v>
      </c>
      <c r="H454" s="536" t="s">
        <v>1171</v>
      </c>
    </row>
    <row r="455" spans="2:7" ht="12" outlineLevel="1">
      <c r="B455" s="535"/>
      <c r="C455" s="540" t="s">
        <v>1964</v>
      </c>
      <c r="E455" s="537"/>
      <c r="F455" s="538">
        <f>SUBTOTAL(9,F454:F454)</f>
        <v>3</v>
      </c>
      <c r="G455" s="538"/>
    </row>
    <row r="456" spans="1:8" ht="12" outlineLevel="2">
      <c r="A456" s="529">
        <v>15</v>
      </c>
      <c r="B456" s="530" t="s">
        <v>1165</v>
      </c>
      <c r="C456" s="530" t="s">
        <v>467</v>
      </c>
      <c r="D456" s="530" t="s">
        <v>325</v>
      </c>
      <c r="E456" s="531">
        <v>41797</v>
      </c>
      <c r="F456" s="532">
        <v>3</v>
      </c>
      <c r="G456" s="532">
        <v>4</v>
      </c>
      <c r="H456" s="530" t="s">
        <v>1171</v>
      </c>
    </row>
    <row r="457" spans="1:8" ht="12" outlineLevel="1">
      <c r="A457" s="529"/>
      <c r="B457" s="530"/>
      <c r="C457" s="539" t="s">
        <v>468</v>
      </c>
      <c r="D457" s="530"/>
      <c r="E457" s="531"/>
      <c r="F457" s="532">
        <f>SUBTOTAL(9,F456:F456)</f>
        <v>3</v>
      </c>
      <c r="G457" s="532"/>
      <c r="H457" s="530"/>
    </row>
    <row r="458" spans="1:8" ht="12" outlineLevel="2">
      <c r="A458" s="534">
        <v>15</v>
      </c>
      <c r="B458" s="535" t="s">
        <v>1165</v>
      </c>
      <c r="C458" s="535" t="s">
        <v>153</v>
      </c>
      <c r="D458" s="536" t="s">
        <v>416</v>
      </c>
      <c r="E458" s="537">
        <v>41560</v>
      </c>
      <c r="F458" s="538">
        <v>4</v>
      </c>
      <c r="G458" s="538">
        <v>3</v>
      </c>
      <c r="H458" s="536" t="s">
        <v>1167</v>
      </c>
    </row>
    <row r="459" spans="1:8" ht="12" outlineLevel="2">
      <c r="A459" s="529">
        <v>15</v>
      </c>
      <c r="B459" s="530" t="s">
        <v>1165</v>
      </c>
      <c r="C459" s="530" t="s">
        <v>153</v>
      </c>
      <c r="D459" s="530" t="s">
        <v>325</v>
      </c>
      <c r="E459" s="531">
        <v>41797</v>
      </c>
      <c r="F459" s="532">
        <v>6</v>
      </c>
      <c r="G459" s="532">
        <v>1</v>
      </c>
      <c r="H459" s="530" t="s">
        <v>1170</v>
      </c>
    </row>
    <row r="460" spans="1:8" s="557" customFormat="1" ht="12" outlineLevel="1">
      <c r="A460" s="547"/>
      <c r="B460" s="548"/>
      <c r="C460" s="548" t="s">
        <v>154</v>
      </c>
      <c r="D460" s="551" t="s">
        <v>1446</v>
      </c>
      <c r="E460" s="552"/>
      <c r="F460" s="549">
        <f>SUBTOTAL(9,F458:F459)</f>
        <v>10</v>
      </c>
      <c r="G460" s="549"/>
      <c r="H460" s="548"/>
    </row>
    <row r="461" spans="1:8" ht="12" outlineLevel="2">
      <c r="A461" s="534">
        <v>15</v>
      </c>
      <c r="B461" s="535" t="s">
        <v>1165</v>
      </c>
      <c r="C461" s="535" t="s">
        <v>568</v>
      </c>
      <c r="D461" s="536" t="s">
        <v>416</v>
      </c>
      <c r="E461" s="537">
        <v>41560</v>
      </c>
      <c r="F461" s="538">
        <v>2</v>
      </c>
      <c r="G461" s="538">
        <v>5</v>
      </c>
      <c r="H461" s="536" t="s">
        <v>1169</v>
      </c>
    </row>
    <row r="462" spans="2:7" ht="12" outlineLevel="1">
      <c r="B462" s="535"/>
      <c r="C462" s="540" t="s">
        <v>569</v>
      </c>
      <c r="E462" s="537"/>
      <c r="F462" s="538">
        <f>SUBTOTAL(9,F461:F461)</f>
        <v>2</v>
      </c>
      <c r="G462" s="538"/>
    </row>
    <row r="463" spans="1:8" ht="12" outlineLevel="2">
      <c r="A463" s="534">
        <v>15</v>
      </c>
      <c r="B463" s="535" t="s">
        <v>1165</v>
      </c>
      <c r="C463" s="535" t="s">
        <v>73</v>
      </c>
      <c r="D463" s="536" t="s">
        <v>416</v>
      </c>
      <c r="E463" s="537">
        <v>41560</v>
      </c>
      <c r="F463" s="538">
        <v>1</v>
      </c>
      <c r="G463" s="538">
        <v>6</v>
      </c>
      <c r="H463" s="536" t="s">
        <v>1168</v>
      </c>
    </row>
    <row r="464" spans="2:7" ht="12" outlineLevel="1">
      <c r="B464" s="535"/>
      <c r="C464" s="540" t="s">
        <v>760</v>
      </c>
      <c r="E464" s="537"/>
      <c r="F464" s="538">
        <f>SUBTOTAL(9,F463:F463)</f>
        <v>1</v>
      </c>
      <c r="G464" s="538"/>
    </row>
    <row r="465" spans="1:8" ht="12" outlineLevel="2">
      <c r="A465" s="529">
        <v>15</v>
      </c>
      <c r="B465" s="530" t="s">
        <v>1165</v>
      </c>
      <c r="C465" s="530" t="s">
        <v>2225</v>
      </c>
      <c r="D465" s="530" t="s">
        <v>325</v>
      </c>
      <c r="E465" s="531">
        <v>41797</v>
      </c>
      <c r="F465" s="532">
        <v>4</v>
      </c>
      <c r="G465" s="532">
        <v>3</v>
      </c>
      <c r="H465" s="530" t="s">
        <v>1167</v>
      </c>
    </row>
    <row r="466" spans="1:8" ht="12" outlineLevel="1">
      <c r="A466" s="529"/>
      <c r="B466" s="530"/>
      <c r="C466" s="539" t="s">
        <v>2227</v>
      </c>
      <c r="D466" s="530"/>
      <c r="E466" s="531"/>
      <c r="F466" s="532">
        <f>SUBTOTAL(9,F465:F465)</f>
        <v>4</v>
      </c>
      <c r="G466" s="532"/>
      <c r="H466" s="530"/>
    </row>
    <row r="467" spans="1:8" ht="12" outlineLevel="2">
      <c r="A467" s="529">
        <v>15</v>
      </c>
      <c r="B467" s="530" t="s">
        <v>1165</v>
      </c>
      <c r="C467" s="530" t="s">
        <v>138</v>
      </c>
      <c r="D467" s="530" t="s">
        <v>325</v>
      </c>
      <c r="E467" s="531">
        <v>41797</v>
      </c>
      <c r="F467" s="532">
        <v>5</v>
      </c>
      <c r="G467" s="532">
        <v>2</v>
      </c>
      <c r="H467" s="530" t="s">
        <v>1166</v>
      </c>
    </row>
    <row r="468" spans="1:8" ht="12" outlineLevel="1">
      <c r="A468" s="529"/>
      <c r="B468" s="530"/>
      <c r="C468" s="539" t="s">
        <v>139</v>
      </c>
      <c r="D468" s="530"/>
      <c r="E468" s="531"/>
      <c r="F468" s="532">
        <f>SUBTOTAL(9,F467:F467)</f>
        <v>5</v>
      </c>
      <c r="G468" s="532"/>
      <c r="H468" s="530"/>
    </row>
    <row r="469" spans="1:8" ht="12" outlineLevel="2">
      <c r="A469" s="534">
        <v>15</v>
      </c>
      <c r="B469" s="535" t="s">
        <v>1165</v>
      </c>
      <c r="C469" s="535" t="s">
        <v>1743</v>
      </c>
      <c r="D469" s="536" t="s">
        <v>422</v>
      </c>
      <c r="E469" s="537">
        <v>41700</v>
      </c>
      <c r="F469" s="538">
        <v>6</v>
      </c>
      <c r="G469" s="538">
        <v>1</v>
      </c>
      <c r="H469" s="536" t="s">
        <v>1170</v>
      </c>
    </row>
    <row r="470" spans="2:7" ht="12" outlineLevel="1">
      <c r="B470" s="535"/>
      <c r="C470" s="540" t="s">
        <v>1744</v>
      </c>
      <c r="E470" s="537"/>
      <c r="F470" s="538">
        <f>SUBTOTAL(9,F469:F469)</f>
        <v>6</v>
      </c>
      <c r="G470" s="538"/>
    </row>
    <row r="471" spans="1:8" ht="12" outlineLevel="2">
      <c r="A471" s="529">
        <v>15</v>
      </c>
      <c r="B471" s="530" t="s">
        <v>1165</v>
      </c>
      <c r="C471" s="530" t="s">
        <v>192</v>
      </c>
      <c r="D471" s="530" t="s">
        <v>325</v>
      </c>
      <c r="E471" s="531">
        <v>41797</v>
      </c>
      <c r="F471" s="532">
        <v>1</v>
      </c>
      <c r="G471" s="532">
        <v>6</v>
      </c>
      <c r="H471" s="530" t="s">
        <v>1168</v>
      </c>
    </row>
    <row r="472" spans="1:8" ht="12" outlineLevel="1">
      <c r="A472" s="529"/>
      <c r="B472" s="530"/>
      <c r="C472" s="539" t="s">
        <v>193</v>
      </c>
      <c r="D472" s="530"/>
      <c r="E472" s="531"/>
      <c r="F472" s="532">
        <f>SUBTOTAL(9,F471:F471)</f>
        <v>1</v>
      </c>
      <c r="G472" s="532"/>
      <c r="H472" s="530"/>
    </row>
    <row r="473" spans="1:8" ht="12" outlineLevel="2">
      <c r="A473" s="534">
        <v>15</v>
      </c>
      <c r="B473" s="535" t="s">
        <v>1165</v>
      </c>
      <c r="C473" s="535" t="s">
        <v>76</v>
      </c>
      <c r="D473" s="536" t="s">
        <v>416</v>
      </c>
      <c r="E473" s="537">
        <v>41560</v>
      </c>
      <c r="F473" s="538">
        <v>3</v>
      </c>
      <c r="G473" s="538">
        <v>4</v>
      </c>
      <c r="H473" s="536" t="s">
        <v>1171</v>
      </c>
    </row>
    <row r="474" spans="2:7" ht="12" outlineLevel="1">
      <c r="B474" s="535"/>
      <c r="C474" s="540" t="s">
        <v>77</v>
      </c>
      <c r="E474" s="537"/>
      <c r="F474" s="538">
        <f>SUBTOTAL(9,F473:F473)</f>
        <v>3</v>
      </c>
      <c r="G474" s="538"/>
    </row>
    <row r="475" spans="1:8" ht="12" outlineLevel="2">
      <c r="A475" s="534">
        <v>15</v>
      </c>
      <c r="B475" s="535" t="s">
        <v>1165</v>
      </c>
      <c r="C475" s="535" t="s">
        <v>218</v>
      </c>
      <c r="D475" s="536" t="s">
        <v>422</v>
      </c>
      <c r="E475" s="537">
        <v>41700</v>
      </c>
      <c r="F475" s="538">
        <v>5</v>
      </c>
      <c r="G475" s="538">
        <v>2</v>
      </c>
      <c r="H475" s="536" t="s">
        <v>1166</v>
      </c>
    </row>
    <row r="476" spans="1:8" ht="12" outlineLevel="2">
      <c r="A476" s="534">
        <v>15</v>
      </c>
      <c r="B476" s="535" t="s">
        <v>1165</v>
      </c>
      <c r="C476" s="535" t="s">
        <v>218</v>
      </c>
      <c r="D476" s="536" t="s">
        <v>422</v>
      </c>
      <c r="E476" s="537">
        <v>41700</v>
      </c>
      <c r="F476" s="538">
        <v>2</v>
      </c>
      <c r="G476" s="538">
        <v>5</v>
      </c>
      <c r="H476" s="536" t="s">
        <v>1169</v>
      </c>
    </row>
    <row r="477" spans="2:7" ht="12" outlineLevel="1">
      <c r="B477" s="535"/>
      <c r="C477" s="540" t="s">
        <v>219</v>
      </c>
      <c r="E477" s="537"/>
      <c r="F477" s="538">
        <f>SUBTOTAL(9,F475:F476)</f>
        <v>7</v>
      </c>
      <c r="G477" s="538"/>
    </row>
    <row r="478" spans="1:8" ht="12" outlineLevel="2">
      <c r="A478" s="534">
        <v>15</v>
      </c>
      <c r="B478" s="535" t="s">
        <v>1165</v>
      </c>
      <c r="C478" s="535" t="s">
        <v>117</v>
      </c>
      <c r="D478" s="536" t="s">
        <v>422</v>
      </c>
      <c r="E478" s="537">
        <v>41700</v>
      </c>
      <c r="F478" s="538">
        <v>1</v>
      </c>
      <c r="G478" s="538">
        <v>6</v>
      </c>
      <c r="H478" s="536" t="s">
        <v>1168</v>
      </c>
    </row>
    <row r="479" spans="2:7" ht="12" outlineLevel="1">
      <c r="B479" s="535"/>
      <c r="C479" s="540" t="s">
        <v>140</v>
      </c>
      <c r="E479" s="537"/>
      <c r="F479" s="538">
        <f>SUBTOTAL(9,F478:F478)</f>
        <v>1</v>
      </c>
      <c r="G479" s="538"/>
    </row>
    <row r="480" spans="1:8" ht="12" outlineLevel="2">
      <c r="A480" s="529">
        <v>15</v>
      </c>
      <c r="B480" s="530" t="s">
        <v>1165</v>
      </c>
      <c r="C480" s="530" t="s">
        <v>103</v>
      </c>
      <c r="D480" s="530" t="s">
        <v>325</v>
      </c>
      <c r="E480" s="531">
        <v>41797</v>
      </c>
      <c r="F480" s="532">
        <v>2</v>
      </c>
      <c r="G480" s="532">
        <v>5</v>
      </c>
      <c r="H480" s="530" t="s">
        <v>1169</v>
      </c>
    </row>
    <row r="481" spans="1:8" ht="12" outlineLevel="1">
      <c r="A481" s="529"/>
      <c r="B481" s="530"/>
      <c r="C481" s="539" t="s">
        <v>104</v>
      </c>
      <c r="D481" s="530"/>
      <c r="E481" s="531"/>
      <c r="F481" s="532">
        <f>SUBTOTAL(9,F480:F480)</f>
        <v>2</v>
      </c>
      <c r="G481" s="532"/>
      <c r="H481" s="530"/>
    </row>
    <row r="482" spans="1:8" ht="12" outlineLevel="2">
      <c r="A482" s="534">
        <v>15</v>
      </c>
      <c r="B482" s="535" t="s">
        <v>1165</v>
      </c>
      <c r="C482" s="535" t="s">
        <v>439</v>
      </c>
      <c r="D482" s="536" t="s">
        <v>416</v>
      </c>
      <c r="E482" s="537">
        <v>41560</v>
      </c>
      <c r="F482" s="538">
        <v>5</v>
      </c>
      <c r="G482" s="538">
        <v>2</v>
      </c>
      <c r="H482" s="536" t="s">
        <v>1166</v>
      </c>
    </row>
    <row r="483" spans="2:7" ht="12" outlineLevel="1">
      <c r="B483" s="535"/>
      <c r="C483" s="540" t="s">
        <v>347</v>
      </c>
      <c r="E483" s="537"/>
      <c r="F483" s="538">
        <f>SUBTOTAL(9,F482:F482)</f>
        <v>5</v>
      </c>
      <c r="G483" s="538"/>
    </row>
    <row r="484" spans="1:8" ht="12" outlineLevel="2">
      <c r="A484" s="534">
        <v>15</v>
      </c>
      <c r="B484" s="535" t="s">
        <v>1165</v>
      </c>
      <c r="C484" s="535" t="s">
        <v>350</v>
      </c>
      <c r="D484" s="536" t="s">
        <v>416</v>
      </c>
      <c r="E484" s="537">
        <v>41560</v>
      </c>
      <c r="F484" s="538">
        <v>6</v>
      </c>
      <c r="G484" s="538">
        <v>1</v>
      </c>
      <c r="H484" s="536" t="s">
        <v>1170</v>
      </c>
    </row>
    <row r="485" spans="2:7" ht="12" outlineLevel="1">
      <c r="B485" s="535"/>
      <c r="C485" s="540" t="s">
        <v>351</v>
      </c>
      <c r="E485" s="537"/>
      <c r="F485" s="538">
        <f>SUBTOTAL(9,F484:F484)</f>
        <v>6</v>
      </c>
      <c r="G485" s="538"/>
    </row>
    <row r="486" spans="1:8" ht="12" outlineLevel="2">
      <c r="A486" s="534">
        <v>16</v>
      </c>
      <c r="B486" s="535" t="s">
        <v>1172</v>
      </c>
      <c r="C486" s="535" t="s">
        <v>636</v>
      </c>
      <c r="D486" s="536" t="s">
        <v>422</v>
      </c>
      <c r="E486" s="537">
        <v>41700</v>
      </c>
      <c r="F486" s="538">
        <v>5</v>
      </c>
      <c r="G486" s="538">
        <v>2</v>
      </c>
      <c r="H486" s="536" t="s">
        <v>1175</v>
      </c>
    </row>
    <row r="487" spans="2:7" ht="12" outlineLevel="1">
      <c r="B487" s="535"/>
      <c r="C487" s="540" t="s">
        <v>639</v>
      </c>
      <c r="E487" s="537"/>
      <c r="F487" s="538">
        <f>SUBTOTAL(9,F486:F486)</f>
        <v>5</v>
      </c>
      <c r="G487" s="538"/>
    </row>
    <row r="488" spans="1:8" ht="12" outlineLevel="2">
      <c r="A488" s="534">
        <v>16</v>
      </c>
      <c r="B488" s="535" t="s">
        <v>1172</v>
      </c>
      <c r="C488" s="535" t="s">
        <v>118</v>
      </c>
      <c r="D488" s="536" t="s">
        <v>422</v>
      </c>
      <c r="E488" s="537">
        <v>41700</v>
      </c>
      <c r="F488" s="538">
        <v>2</v>
      </c>
      <c r="G488" s="538">
        <v>5</v>
      </c>
      <c r="H488" s="536" t="s">
        <v>1178</v>
      </c>
    </row>
    <row r="489" spans="2:7" ht="12" outlineLevel="1">
      <c r="B489" s="535"/>
      <c r="C489" s="540" t="s">
        <v>119</v>
      </c>
      <c r="E489" s="537"/>
      <c r="F489" s="538">
        <f>SUBTOTAL(9,F488:F488)</f>
        <v>2</v>
      </c>
      <c r="G489" s="538"/>
    </row>
    <row r="490" spans="1:8" ht="12" outlineLevel="2">
      <c r="A490" s="534">
        <v>16</v>
      </c>
      <c r="B490" s="535" t="s">
        <v>1172</v>
      </c>
      <c r="C490" s="535" t="s">
        <v>383</v>
      </c>
      <c r="D490" s="536" t="s">
        <v>422</v>
      </c>
      <c r="E490" s="537">
        <v>41700</v>
      </c>
      <c r="F490" s="538">
        <v>6</v>
      </c>
      <c r="G490" s="538">
        <v>1</v>
      </c>
      <c r="H490" s="536" t="s">
        <v>1176</v>
      </c>
    </row>
    <row r="491" spans="1:8" ht="12" outlineLevel="2">
      <c r="A491" s="534">
        <v>16</v>
      </c>
      <c r="B491" s="535" t="s">
        <v>1172</v>
      </c>
      <c r="C491" s="535" t="s">
        <v>383</v>
      </c>
      <c r="D491" s="536" t="s">
        <v>416</v>
      </c>
      <c r="E491" s="537">
        <v>41560</v>
      </c>
      <c r="F491" s="538">
        <v>1</v>
      </c>
      <c r="G491" s="538">
        <v>6</v>
      </c>
      <c r="H491" s="536" t="s">
        <v>1177</v>
      </c>
    </row>
    <row r="492" spans="2:7" ht="12" outlineLevel="1">
      <c r="B492" s="535"/>
      <c r="C492" s="540" t="s">
        <v>384</v>
      </c>
      <c r="E492" s="537"/>
      <c r="F492" s="538">
        <f>SUBTOTAL(9,F490:F491)</f>
        <v>7</v>
      </c>
      <c r="G492" s="538"/>
    </row>
    <row r="493" spans="1:8" ht="12" outlineLevel="2">
      <c r="A493" s="534">
        <v>16</v>
      </c>
      <c r="B493" s="535" t="s">
        <v>1172</v>
      </c>
      <c r="C493" s="535" t="s">
        <v>1614</v>
      </c>
      <c r="D493" s="536" t="s">
        <v>422</v>
      </c>
      <c r="E493" s="537">
        <v>41700</v>
      </c>
      <c r="F493" s="538">
        <v>3</v>
      </c>
      <c r="G493" s="538">
        <v>4</v>
      </c>
      <c r="H493" s="536" t="s">
        <v>1173</v>
      </c>
    </row>
    <row r="494" spans="2:7" ht="12" outlineLevel="1">
      <c r="B494" s="535"/>
      <c r="C494" s="540" t="s">
        <v>1616</v>
      </c>
      <c r="E494" s="537"/>
      <c r="F494" s="538">
        <f>SUBTOTAL(9,F493:F493)</f>
        <v>3</v>
      </c>
      <c r="G494" s="538"/>
    </row>
    <row r="495" spans="1:8" ht="12" outlineLevel="2">
      <c r="A495" s="534">
        <v>16</v>
      </c>
      <c r="B495" s="535" t="s">
        <v>1172</v>
      </c>
      <c r="C495" s="535" t="s">
        <v>153</v>
      </c>
      <c r="D495" s="536" t="s">
        <v>422</v>
      </c>
      <c r="E495" s="537">
        <v>41700</v>
      </c>
      <c r="F495" s="538">
        <v>1</v>
      </c>
      <c r="G495" s="538">
        <v>6</v>
      </c>
      <c r="H495" s="536" t="s">
        <v>1177</v>
      </c>
    </row>
    <row r="496" spans="2:7" ht="12" outlineLevel="1">
      <c r="B496" s="535"/>
      <c r="C496" s="540" t="s">
        <v>154</v>
      </c>
      <c r="E496" s="537"/>
      <c r="F496" s="538">
        <f>SUBTOTAL(9,F495:F495)</f>
        <v>1</v>
      </c>
      <c r="G496" s="538"/>
    </row>
    <row r="497" spans="1:8" ht="12" outlineLevel="2">
      <c r="A497" s="534">
        <v>16</v>
      </c>
      <c r="B497" s="535" t="s">
        <v>1172</v>
      </c>
      <c r="C497" s="535" t="s">
        <v>1741</v>
      </c>
      <c r="D497" s="536" t="s">
        <v>416</v>
      </c>
      <c r="E497" s="537">
        <v>41560</v>
      </c>
      <c r="F497" s="538">
        <v>6</v>
      </c>
      <c r="G497" s="538">
        <v>1</v>
      </c>
      <c r="H497" s="536" t="s">
        <v>1176</v>
      </c>
    </row>
    <row r="498" spans="2:7" ht="12" outlineLevel="1">
      <c r="B498" s="535"/>
      <c r="C498" s="540" t="s">
        <v>1742</v>
      </c>
      <c r="E498" s="537"/>
      <c r="F498" s="538">
        <f>SUBTOTAL(9,F497:F497)</f>
        <v>6</v>
      </c>
      <c r="G498" s="538"/>
    </row>
    <row r="499" spans="1:8" ht="12" outlineLevel="2">
      <c r="A499" s="534">
        <v>16</v>
      </c>
      <c r="B499" s="535" t="s">
        <v>1172</v>
      </c>
      <c r="C499" s="535" t="s">
        <v>74</v>
      </c>
      <c r="D499" s="536" t="s">
        <v>422</v>
      </c>
      <c r="E499" s="537">
        <v>41700</v>
      </c>
      <c r="F499" s="538">
        <v>4</v>
      </c>
      <c r="G499" s="538">
        <v>3</v>
      </c>
      <c r="H499" s="536" t="s">
        <v>1174</v>
      </c>
    </row>
    <row r="500" spans="2:7" ht="12" outlineLevel="1">
      <c r="B500" s="535"/>
      <c r="C500" s="540" t="s">
        <v>75</v>
      </c>
      <c r="E500" s="537"/>
      <c r="F500" s="538">
        <f>SUBTOTAL(9,F499:F499)</f>
        <v>4</v>
      </c>
      <c r="G500" s="538"/>
    </row>
    <row r="501" spans="1:8" ht="12" outlineLevel="2">
      <c r="A501" s="534">
        <v>16</v>
      </c>
      <c r="B501" s="535" t="s">
        <v>1172</v>
      </c>
      <c r="C501" s="535" t="s">
        <v>262</v>
      </c>
      <c r="D501" s="536" t="s">
        <v>416</v>
      </c>
      <c r="E501" s="537">
        <v>41560</v>
      </c>
      <c r="F501" s="538">
        <v>2</v>
      </c>
      <c r="G501" s="538">
        <v>5</v>
      </c>
      <c r="H501" s="536" t="s">
        <v>1178</v>
      </c>
    </row>
    <row r="502" spans="1:8" ht="12" outlineLevel="2">
      <c r="A502" s="529">
        <v>16</v>
      </c>
      <c r="B502" s="530" t="s">
        <v>1172</v>
      </c>
      <c r="C502" s="530" t="s">
        <v>262</v>
      </c>
      <c r="D502" s="530" t="s">
        <v>325</v>
      </c>
      <c r="E502" s="531">
        <v>41797</v>
      </c>
      <c r="F502" s="532">
        <v>6</v>
      </c>
      <c r="G502" s="532">
        <v>1</v>
      </c>
      <c r="H502" s="530" t="s">
        <v>1176</v>
      </c>
    </row>
    <row r="503" spans="1:8" ht="12" outlineLevel="2">
      <c r="A503" s="529">
        <v>16</v>
      </c>
      <c r="B503" s="530" t="s">
        <v>1172</v>
      </c>
      <c r="C503" s="530" t="s">
        <v>262</v>
      </c>
      <c r="D503" s="530" t="s">
        <v>325</v>
      </c>
      <c r="E503" s="531">
        <v>41797</v>
      </c>
      <c r="F503" s="532">
        <v>1</v>
      </c>
      <c r="G503" s="532">
        <v>6</v>
      </c>
      <c r="H503" s="530" t="s">
        <v>1177</v>
      </c>
    </row>
    <row r="504" spans="1:8" ht="12" outlineLevel="2">
      <c r="A504" s="529">
        <v>16</v>
      </c>
      <c r="B504" s="530" t="s">
        <v>1172</v>
      </c>
      <c r="C504" s="530" t="s">
        <v>262</v>
      </c>
      <c r="D504" s="530" t="s">
        <v>365</v>
      </c>
      <c r="E504" s="531">
        <v>41811</v>
      </c>
      <c r="F504" s="532">
        <v>4</v>
      </c>
      <c r="G504" s="532">
        <v>3</v>
      </c>
      <c r="H504" s="530" t="s">
        <v>1174</v>
      </c>
    </row>
    <row r="505" spans="1:8" ht="12" outlineLevel="1">
      <c r="A505" s="529"/>
      <c r="B505" s="530"/>
      <c r="C505" s="539" t="s">
        <v>264</v>
      </c>
      <c r="D505" s="530"/>
      <c r="E505" s="531"/>
      <c r="F505" s="532">
        <f>SUBTOTAL(9,F501:F504)</f>
        <v>13</v>
      </c>
      <c r="G505" s="532"/>
      <c r="H505" s="530"/>
    </row>
    <row r="506" spans="1:8" ht="12" outlineLevel="2">
      <c r="A506" s="534">
        <v>16</v>
      </c>
      <c r="B506" s="535" t="s">
        <v>1172</v>
      </c>
      <c r="C506" s="535" t="s">
        <v>530</v>
      </c>
      <c r="D506" s="536" t="s">
        <v>416</v>
      </c>
      <c r="E506" s="537">
        <v>41560</v>
      </c>
      <c r="F506" s="538">
        <v>3</v>
      </c>
      <c r="G506" s="538">
        <v>4</v>
      </c>
      <c r="H506" s="536" t="s">
        <v>1173</v>
      </c>
    </row>
    <row r="507" spans="2:7" ht="12" outlineLevel="1">
      <c r="B507" s="535"/>
      <c r="C507" s="540" t="s">
        <v>532</v>
      </c>
      <c r="E507" s="537"/>
      <c r="F507" s="538">
        <f>SUBTOTAL(9,F506:F506)</f>
        <v>3</v>
      </c>
      <c r="G507" s="538"/>
    </row>
    <row r="508" spans="1:8" ht="12" outlineLevel="2">
      <c r="A508" s="529">
        <v>16</v>
      </c>
      <c r="B508" s="530" t="s">
        <v>1172</v>
      </c>
      <c r="C508" s="530" t="s">
        <v>176</v>
      </c>
      <c r="D508" s="530" t="s">
        <v>325</v>
      </c>
      <c r="E508" s="531">
        <v>41797</v>
      </c>
      <c r="F508" s="532">
        <v>4</v>
      </c>
      <c r="G508" s="532">
        <v>3</v>
      </c>
      <c r="H508" s="530" t="s">
        <v>1174</v>
      </c>
    </row>
    <row r="509" spans="1:8" ht="12" outlineLevel="2">
      <c r="A509" s="529">
        <v>16</v>
      </c>
      <c r="B509" s="530" t="s">
        <v>1172</v>
      </c>
      <c r="C509" s="530" t="s">
        <v>176</v>
      </c>
      <c r="D509" s="530" t="s">
        <v>325</v>
      </c>
      <c r="E509" s="531">
        <v>41797</v>
      </c>
      <c r="F509" s="532">
        <v>2</v>
      </c>
      <c r="G509" s="532">
        <v>5</v>
      </c>
      <c r="H509" s="530" t="s">
        <v>1178</v>
      </c>
    </row>
    <row r="510" spans="1:8" ht="12" outlineLevel="1">
      <c r="A510" s="529"/>
      <c r="B510" s="530"/>
      <c r="C510" s="539" t="s">
        <v>177</v>
      </c>
      <c r="D510" s="530"/>
      <c r="E510" s="531"/>
      <c r="F510" s="532">
        <f>SUBTOTAL(9,F508:F509)</f>
        <v>6</v>
      </c>
      <c r="G510" s="532"/>
      <c r="H510" s="530"/>
    </row>
    <row r="511" spans="1:8" ht="12" outlineLevel="2">
      <c r="A511" s="534">
        <v>16</v>
      </c>
      <c r="B511" s="535" t="s">
        <v>1172</v>
      </c>
      <c r="C511" s="535" t="s">
        <v>348</v>
      </c>
      <c r="D511" s="536" t="s">
        <v>416</v>
      </c>
      <c r="E511" s="537">
        <v>41560</v>
      </c>
      <c r="F511" s="538">
        <v>5</v>
      </c>
      <c r="G511" s="538">
        <v>2</v>
      </c>
      <c r="H511" s="536" t="s">
        <v>1175</v>
      </c>
    </row>
    <row r="512" spans="2:7" ht="12" outlineLevel="1">
      <c r="B512" s="535"/>
      <c r="C512" s="540" t="s">
        <v>349</v>
      </c>
      <c r="E512" s="537"/>
      <c r="F512" s="538">
        <f>SUBTOTAL(9,F511:F511)</f>
        <v>5</v>
      </c>
      <c r="G512" s="538"/>
    </row>
    <row r="513" spans="1:8" ht="12" outlineLevel="2">
      <c r="A513" s="534">
        <v>16</v>
      </c>
      <c r="B513" s="535" t="s">
        <v>1172</v>
      </c>
      <c r="C513" s="535" t="s">
        <v>407</v>
      </c>
      <c r="D513" s="536" t="s">
        <v>416</v>
      </c>
      <c r="E513" s="537">
        <v>41560</v>
      </c>
      <c r="F513" s="538">
        <v>4</v>
      </c>
      <c r="G513" s="538">
        <v>3</v>
      </c>
      <c r="H513" s="536" t="s">
        <v>1174</v>
      </c>
    </row>
    <row r="514" spans="1:8" ht="12" outlineLevel="2">
      <c r="A514" s="529">
        <v>16</v>
      </c>
      <c r="B514" s="530" t="s">
        <v>1172</v>
      </c>
      <c r="C514" s="530" t="s">
        <v>407</v>
      </c>
      <c r="D514" s="530" t="s">
        <v>325</v>
      </c>
      <c r="E514" s="531">
        <v>41797</v>
      </c>
      <c r="F514" s="532">
        <v>5</v>
      </c>
      <c r="G514" s="532">
        <v>2</v>
      </c>
      <c r="H514" s="530" t="s">
        <v>1175</v>
      </c>
    </row>
    <row r="515" spans="1:8" ht="12" outlineLevel="2">
      <c r="A515" s="529">
        <v>16</v>
      </c>
      <c r="B515" s="530" t="s">
        <v>1172</v>
      </c>
      <c r="C515" s="530" t="s">
        <v>407</v>
      </c>
      <c r="D515" s="530" t="s">
        <v>365</v>
      </c>
      <c r="E515" s="531">
        <v>41811</v>
      </c>
      <c r="F515" s="532">
        <v>6</v>
      </c>
      <c r="G515" s="532">
        <v>1</v>
      </c>
      <c r="H515" s="530" t="s">
        <v>1176</v>
      </c>
    </row>
    <row r="516" spans="1:8" s="557" customFormat="1" ht="12" outlineLevel="1">
      <c r="A516" s="547"/>
      <c r="B516" s="548"/>
      <c r="C516" s="548" t="s">
        <v>412</v>
      </c>
      <c r="D516" s="551" t="s">
        <v>1446</v>
      </c>
      <c r="E516" s="552"/>
      <c r="F516" s="549">
        <f>SUBTOTAL(9,F513:F515)</f>
        <v>15</v>
      </c>
      <c r="G516" s="549"/>
      <c r="H516" s="548"/>
    </row>
    <row r="517" spans="1:8" ht="12" outlineLevel="2">
      <c r="A517" s="529">
        <v>16</v>
      </c>
      <c r="B517" s="530" t="s">
        <v>1172</v>
      </c>
      <c r="C517" s="530" t="s">
        <v>228</v>
      </c>
      <c r="D517" s="530" t="s">
        <v>325</v>
      </c>
      <c r="E517" s="531">
        <v>41797</v>
      </c>
      <c r="F517" s="532">
        <v>3</v>
      </c>
      <c r="G517" s="532">
        <v>4</v>
      </c>
      <c r="H517" s="530" t="s">
        <v>1173</v>
      </c>
    </row>
    <row r="518" spans="1:8" ht="12" outlineLevel="1">
      <c r="A518" s="529"/>
      <c r="B518" s="530"/>
      <c r="C518" s="539" t="s">
        <v>229</v>
      </c>
      <c r="D518" s="530"/>
      <c r="E518" s="531"/>
      <c r="F518" s="532">
        <f>SUBTOTAL(9,F517:F517)</f>
        <v>3</v>
      </c>
      <c r="G518" s="532"/>
      <c r="H518" s="530"/>
    </row>
    <row r="519" spans="1:8" ht="12" outlineLevel="2">
      <c r="A519" s="534">
        <v>17</v>
      </c>
      <c r="B519" s="535" t="s">
        <v>1179</v>
      </c>
      <c r="C519" s="535" t="s">
        <v>2060</v>
      </c>
      <c r="D519" s="536" t="s">
        <v>416</v>
      </c>
      <c r="E519" s="537">
        <v>41560</v>
      </c>
      <c r="F519" s="538">
        <v>2</v>
      </c>
      <c r="G519" s="538">
        <v>5</v>
      </c>
      <c r="H519" s="536" t="s">
        <v>1181</v>
      </c>
    </row>
    <row r="520" spans="2:7" ht="12" outlineLevel="1">
      <c r="B520" s="535"/>
      <c r="C520" s="540" t="s">
        <v>2061</v>
      </c>
      <c r="E520" s="537"/>
      <c r="F520" s="538">
        <f>SUBTOTAL(9,F519:F519)</f>
        <v>2</v>
      </c>
      <c r="G520" s="538"/>
    </row>
    <row r="521" spans="1:8" ht="12" outlineLevel="2">
      <c r="A521" s="534">
        <v>17</v>
      </c>
      <c r="B521" s="535" t="s">
        <v>1179</v>
      </c>
      <c r="C521" s="535" t="s">
        <v>91</v>
      </c>
      <c r="D521" s="536" t="s">
        <v>422</v>
      </c>
      <c r="E521" s="537">
        <v>41700</v>
      </c>
      <c r="F521" s="538">
        <v>1</v>
      </c>
      <c r="G521" s="538">
        <v>6</v>
      </c>
      <c r="H521" s="536" t="s">
        <v>1180</v>
      </c>
    </row>
    <row r="522" spans="2:7" ht="12" outlineLevel="1">
      <c r="B522" s="535"/>
      <c r="C522" s="540" t="s">
        <v>92</v>
      </c>
      <c r="E522" s="537"/>
      <c r="F522" s="538">
        <f>SUBTOTAL(9,F521:F521)</f>
        <v>1</v>
      </c>
      <c r="G522" s="538"/>
    </row>
    <row r="523" spans="1:8" ht="12" outlineLevel="2">
      <c r="A523" s="529">
        <v>17</v>
      </c>
      <c r="B523" s="530" t="s">
        <v>1179</v>
      </c>
      <c r="C523" s="530" t="s">
        <v>465</v>
      </c>
      <c r="D523" s="530" t="s">
        <v>325</v>
      </c>
      <c r="E523" s="531">
        <v>41797</v>
      </c>
      <c r="F523" s="532">
        <v>1</v>
      </c>
      <c r="G523" s="532">
        <v>6</v>
      </c>
      <c r="H523" s="530" t="s">
        <v>1180</v>
      </c>
    </row>
    <row r="524" spans="1:8" ht="12" outlineLevel="1">
      <c r="A524" s="529"/>
      <c r="B524" s="530"/>
      <c r="C524" s="539" t="s">
        <v>466</v>
      </c>
      <c r="D524" s="530"/>
      <c r="E524" s="531"/>
      <c r="F524" s="532">
        <f>SUBTOTAL(9,F523:F523)</f>
        <v>1</v>
      </c>
      <c r="G524" s="532"/>
      <c r="H524" s="530"/>
    </row>
    <row r="525" spans="1:8" ht="12" outlineLevel="2">
      <c r="A525" s="534">
        <v>17</v>
      </c>
      <c r="B525" s="535" t="s">
        <v>1179</v>
      </c>
      <c r="C525" s="535" t="s">
        <v>116</v>
      </c>
      <c r="D525" s="536" t="s">
        <v>422</v>
      </c>
      <c r="E525" s="537">
        <v>41700</v>
      </c>
      <c r="F525" s="538">
        <v>6</v>
      </c>
      <c r="G525" s="538">
        <v>1</v>
      </c>
      <c r="H525" s="536" t="s">
        <v>1183</v>
      </c>
    </row>
    <row r="526" spans="2:7" ht="12" outlineLevel="1">
      <c r="B526" s="535"/>
      <c r="C526" s="540" t="s">
        <v>136</v>
      </c>
      <c r="E526" s="537"/>
      <c r="F526" s="538">
        <f>SUBTOTAL(9,F525:F525)</f>
        <v>6</v>
      </c>
      <c r="G526" s="538"/>
    </row>
    <row r="527" spans="1:8" ht="12" outlineLevel="2">
      <c r="A527" s="534">
        <v>17</v>
      </c>
      <c r="B527" s="535" t="s">
        <v>1179</v>
      </c>
      <c r="C527" s="535" t="s">
        <v>329</v>
      </c>
      <c r="D527" s="536" t="s">
        <v>416</v>
      </c>
      <c r="E527" s="537">
        <v>41560</v>
      </c>
      <c r="F527" s="538">
        <v>3</v>
      </c>
      <c r="G527" s="538">
        <v>4</v>
      </c>
      <c r="H527" s="536" t="s">
        <v>1185</v>
      </c>
    </row>
    <row r="528" spans="2:7" ht="12" outlineLevel="1">
      <c r="B528" s="535"/>
      <c r="C528" s="540" t="s">
        <v>330</v>
      </c>
      <c r="E528" s="537"/>
      <c r="F528" s="538">
        <f>SUBTOTAL(9,F527:F527)</f>
        <v>3</v>
      </c>
      <c r="G528" s="538"/>
    </row>
    <row r="529" spans="1:8" ht="12" outlineLevel="2">
      <c r="A529" s="534">
        <v>17</v>
      </c>
      <c r="B529" s="535" t="s">
        <v>1179</v>
      </c>
      <c r="C529" s="535" t="s">
        <v>1227</v>
      </c>
      <c r="D529" s="536" t="s">
        <v>422</v>
      </c>
      <c r="E529" s="537">
        <v>41700</v>
      </c>
      <c r="F529" s="538">
        <v>2</v>
      </c>
      <c r="G529" s="538">
        <v>5</v>
      </c>
      <c r="H529" s="536" t="s">
        <v>1181</v>
      </c>
    </row>
    <row r="530" spans="2:7" ht="12" outlineLevel="1">
      <c r="B530" s="535"/>
      <c r="C530" s="540" t="s">
        <v>1229</v>
      </c>
      <c r="E530" s="537"/>
      <c r="F530" s="538">
        <f>SUBTOTAL(9,F529:F529)</f>
        <v>2</v>
      </c>
      <c r="G530" s="538"/>
    </row>
    <row r="531" spans="1:8" ht="12" outlineLevel="2">
      <c r="A531" s="534">
        <v>17</v>
      </c>
      <c r="B531" s="535" t="s">
        <v>1179</v>
      </c>
      <c r="C531" s="535" t="s">
        <v>530</v>
      </c>
      <c r="D531" s="536" t="s">
        <v>416</v>
      </c>
      <c r="E531" s="537">
        <v>41560</v>
      </c>
      <c r="F531" s="538">
        <v>5</v>
      </c>
      <c r="G531" s="538">
        <v>2</v>
      </c>
      <c r="H531" s="536" t="s">
        <v>1182</v>
      </c>
    </row>
    <row r="532" spans="2:7" ht="12" outlineLevel="1">
      <c r="B532" s="535"/>
      <c r="C532" s="540" t="s">
        <v>532</v>
      </c>
      <c r="E532" s="537"/>
      <c r="F532" s="538">
        <f>SUBTOTAL(9,F531:F531)</f>
        <v>5</v>
      </c>
      <c r="G532" s="538"/>
    </row>
    <row r="533" spans="1:8" ht="12" outlineLevel="2">
      <c r="A533" s="534">
        <v>17</v>
      </c>
      <c r="B533" s="535" t="s">
        <v>1179</v>
      </c>
      <c r="C533" s="535" t="s">
        <v>439</v>
      </c>
      <c r="D533" s="536" t="s">
        <v>422</v>
      </c>
      <c r="E533" s="537">
        <v>41700</v>
      </c>
      <c r="F533" s="538">
        <v>4</v>
      </c>
      <c r="G533" s="538">
        <v>3</v>
      </c>
      <c r="H533" s="536" t="s">
        <v>1184</v>
      </c>
    </row>
    <row r="534" spans="1:8" ht="12" outlineLevel="2">
      <c r="A534" s="534">
        <v>17</v>
      </c>
      <c r="B534" s="535" t="s">
        <v>1179</v>
      </c>
      <c r="C534" s="535" t="s">
        <v>439</v>
      </c>
      <c r="D534" s="536" t="s">
        <v>422</v>
      </c>
      <c r="E534" s="537">
        <v>41700</v>
      </c>
      <c r="F534" s="538">
        <v>3</v>
      </c>
      <c r="G534" s="538">
        <v>4</v>
      </c>
      <c r="H534" s="536" t="s">
        <v>1185</v>
      </c>
    </row>
    <row r="535" spans="1:8" ht="12" outlineLevel="2">
      <c r="A535" s="534">
        <v>17</v>
      </c>
      <c r="B535" s="535" t="s">
        <v>1179</v>
      </c>
      <c r="C535" s="535" t="s">
        <v>439</v>
      </c>
      <c r="D535" s="536" t="s">
        <v>416</v>
      </c>
      <c r="E535" s="537">
        <v>41560</v>
      </c>
      <c r="F535" s="538">
        <v>4</v>
      </c>
      <c r="G535" s="538">
        <v>3</v>
      </c>
      <c r="H535" s="536" t="s">
        <v>1184</v>
      </c>
    </row>
    <row r="536" spans="1:8" ht="12" outlineLevel="2">
      <c r="A536" s="529">
        <v>17</v>
      </c>
      <c r="B536" s="530" t="s">
        <v>1179</v>
      </c>
      <c r="C536" s="530" t="s">
        <v>439</v>
      </c>
      <c r="D536" s="530" t="s">
        <v>325</v>
      </c>
      <c r="E536" s="531">
        <v>41797</v>
      </c>
      <c r="F536" s="532">
        <v>3</v>
      </c>
      <c r="G536" s="532">
        <v>4</v>
      </c>
      <c r="H536" s="530" t="s">
        <v>1185</v>
      </c>
    </row>
    <row r="537" spans="1:8" s="557" customFormat="1" ht="12" outlineLevel="1">
      <c r="A537" s="547"/>
      <c r="B537" s="548"/>
      <c r="C537" s="548" t="s">
        <v>347</v>
      </c>
      <c r="D537" s="551" t="s">
        <v>1446</v>
      </c>
      <c r="E537" s="552"/>
      <c r="F537" s="549">
        <f>SUBTOTAL(9,F533:F536)</f>
        <v>14</v>
      </c>
      <c r="G537" s="549"/>
      <c r="H537" s="548"/>
    </row>
    <row r="538" spans="1:8" ht="12" outlineLevel="2">
      <c r="A538" s="534">
        <v>17</v>
      </c>
      <c r="B538" s="535" t="s">
        <v>1179</v>
      </c>
      <c r="C538" s="535" t="s">
        <v>350</v>
      </c>
      <c r="D538" s="536" t="s">
        <v>416</v>
      </c>
      <c r="E538" s="537">
        <v>41560</v>
      </c>
      <c r="F538" s="538">
        <v>6</v>
      </c>
      <c r="G538" s="538">
        <v>1</v>
      </c>
      <c r="H538" s="536" t="s">
        <v>1183</v>
      </c>
    </row>
    <row r="539" spans="1:8" ht="12" outlineLevel="2">
      <c r="A539" s="529">
        <v>17</v>
      </c>
      <c r="B539" s="530" t="s">
        <v>1179</v>
      </c>
      <c r="C539" s="530" t="s">
        <v>350</v>
      </c>
      <c r="D539" s="530" t="s">
        <v>325</v>
      </c>
      <c r="E539" s="531">
        <v>41797</v>
      </c>
      <c r="F539" s="532">
        <v>2</v>
      </c>
      <c r="G539" s="532">
        <v>5</v>
      </c>
      <c r="H539" s="530" t="s">
        <v>1181</v>
      </c>
    </row>
    <row r="540" spans="1:8" ht="12" outlineLevel="1">
      <c r="A540" s="529"/>
      <c r="B540" s="530"/>
      <c r="C540" s="539" t="s">
        <v>351</v>
      </c>
      <c r="D540" s="530"/>
      <c r="E540" s="531"/>
      <c r="F540" s="532">
        <f>SUBTOTAL(9,F538:F539)</f>
        <v>8</v>
      </c>
      <c r="G540" s="532"/>
      <c r="H540" s="530"/>
    </row>
    <row r="541" spans="1:8" ht="12" outlineLevel="2">
      <c r="A541" s="529">
        <v>17</v>
      </c>
      <c r="B541" s="530" t="s">
        <v>1179</v>
      </c>
      <c r="C541" s="530" t="s">
        <v>250</v>
      </c>
      <c r="D541" s="530" t="s">
        <v>325</v>
      </c>
      <c r="E541" s="531">
        <v>41797</v>
      </c>
      <c r="F541" s="532">
        <v>5</v>
      </c>
      <c r="G541" s="532">
        <v>2</v>
      </c>
      <c r="H541" s="530" t="s">
        <v>1182</v>
      </c>
    </row>
    <row r="542" spans="1:8" ht="12" outlineLevel="1">
      <c r="A542" s="529"/>
      <c r="B542" s="530"/>
      <c r="C542" s="539" t="s">
        <v>202</v>
      </c>
      <c r="D542" s="530"/>
      <c r="E542" s="531"/>
      <c r="F542" s="532">
        <f>SUBTOTAL(9,F541:F541)</f>
        <v>5</v>
      </c>
      <c r="G542" s="532"/>
      <c r="H542" s="530"/>
    </row>
    <row r="543" spans="1:8" ht="12" outlineLevel="2">
      <c r="A543" s="529">
        <v>17</v>
      </c>
      <c r="B543" s="530" t="s">
        <v>1179</v>
      </c>
      <c r="C543" s="530" t="s">
        <v>407</v>
      </c>
      <c r="D543" s="530" t="s">
        <v>325</v>
      </c>
      <c r="E543" s="531">
        <v>41797</v>
      </c>
      <c r="F543" s="532">
        <v>6</v>
      </c>
      <c r="G543" s="532">
        <v>1</v>
      </c>
      <c r="H543" s="530" t="s">
        <v>1183</v>
      </c>
    </row>
    <row r="544" spans="1:8" ht="12" outlineLevel="2">
      <c r="A544" s="529">
        <v>17</v>
      </c>
      <c r="B544" s="530" t="s">
        <v>1179</v>
      </c>
      <c r="C544" s="530" t="s">
        <v>407</v>
      </c>
      <c r="D544" s="530" t="s">
        <v>365</v>
      </c>
      <c r="E544" s="531">
        <v>41811</v>
      </c>
      <c r="F544" s="532">
        <v>2</v>
      </c>
      <c r="G544" s="532">
        <v>5</v>
      </c>
      <c r="H544" s="530" t="s">
        <v>1181</v>
      </c>
    </row>
    <row r="545" spans="1:8" ht="12" outlineLevel="1">
      <c r="A545" s="529"/>
      <c r="B545" s="530"/>
      <c r="C545" s="539" t="s">
        <v>412</v>
      </c>
      <c r="D545" s="530"/>
      <c r="E545" s="531"/>
      <c r="F545" s="532">
        <f>SUBTOTAL(9,F543:F544)</f>
        <v>8</v>
      </c>
      <c r="G545" s="532"/>
      <c r="H545" s="530"/>
    </row>
    <row r="546" spans="1:8" ht="12" outlineLevel="2">
      <c r="A546" s="534">
        <v>17</v>
      </c>
      <c r="B546" s="535" t="s">
        <v>1179</v>
      </c>
      <c r="C546" s="535" t="s">
        <v>228</v>
      </c>
      <c r="D546" s="536" t="s">
        <v>416</v>
      </c>
      <c r="E546" s="537">
        <v>41560</v>
      </c>
      <c r="F546" s="538">
        <v>1</v>
      </c>
      <c r="G546" s="538">
        <v>6</v>
      </c>
      <c r="H546" s="536" t="s">
        <v>1180</v>
      </c>
    </row>
    <row r="547" spans="1:8" ht="12" outlineLevel="2">
      <c r="A547" s="529">
        <v>17</v>
      </c>
      <c r="B547" s="530" t="s">
        <v>1179</v>
      </c>
      <c r="C547" s="530" t="s">
        <v>228</v>
      </c>
      <c r="D547" s="530" t="s">
        <v>325</v>
      </c>
      <c r="E547" s="531">
        <v>41797</v>
      </c>
      <c r="F547" s="532">
        <v>4</v>
      </c>
      <c r="G547" s="532">
        <v>3</v>
      </c>
      <c r="H547" s="530" t="s">
        <v>1184</v>
      </c>
    </row>
    <row r="548" spans="1:8" ht="12" outlineLevel="1">
      <c r="A548" s="529"/>
      <c r="B548" s="530"/>
      <c r="C548" s="539" t="s">
        <v>229</v>
      </c>
      <c r="D548" s="530"/>
      <c r="E548" s="531"/>
      <c r="F548" s="532">
        <f>SUBTOTAL(9,F546:F547)</f>
        <v>5</v>
      </c>
      <c r="G548" s="532"/>
      <c r="H548" s="530"/>
    </row>
    <row r="549" spans="1:8" ht="12" outlineLevel="2">
      <c r="A549" s="534">
        <v>17</v>
      </c>
      <c r="B549" s="535" t="s">
        <v>1179</v>
      </c>
      <c r="C549" s="535" t="s">
        <v>417</v>
      </c>
      <c r="D549" s="536" t="s">
        <v>422</v>
      </c>
      <c r="E549" s="537">
        <v>41700</v>
      </c>
      <c r="F549" s="538">
        <v>5</v>
      </c>
      <c r="G549" s="538">
        <v>2</v>
      </c>
      <c r="H549" s="536" t="s">
        <v>1182</v>
      </c>
    </row>
    <row r="550" spans="2:7" ht="12" outlineLevel="1">
      <c r="B550" s="535"/>
      <c r="C550" s="540" t="s">
        <v>418</v>
      </c>
      <c r="E550" s="537"/>
      <c r="F550" s="538">
        <f>SUBTOTAL(9,F549:F549)</f>
        <v>5</v>
      </c>
      <c r="G550" s="538"/>
    </row>
    <row r="551" spans="1:8" ht="12" outlineLevel="2">
      <c r="A551" s="534">
        <v>18</v>
      </c>
      <c r="B551" s="535" t="s">
        <v>1186</v>
      </c>
      <c r="C551" s="535" t="s">
        <v>118</v>
      </c>
      <c r="D551" s="536" t="s">
        <v>416</v>
      </c>
      <c r="E551" s="537">
        <v>41560</v>
      </c>
      <c r="F551" s="538">
        <v>1</v>
      </c>
      <c r="G551" s="538">
        <v>6</v>
      </c>
      <c r="H551" s="536" t="s">
        <v>1190</v>
      </c>
    </row>
    <row r="552" spans="2:7" ht="12" outlineLevel="1">
      <c r="B552" s="535"/>
      <c r="C552" s="540" t="s">
        <v>119</v>
      </c>
      <c r="E552" s="537"/>
      <c r="F552" s="538">
        <f>SUBTOTAL(9,F551:F551)</f>
        <v>1</v>
      </c>
      <c r="G552" s="538"/>
    </row>
    <row r="553" spans="1:8" ht="12" outlineLevel="2">
      <c r="A553" s="529">
        <v>18</v>
      </c>
      <c r="B553" s="530" t="s">
        <v>1186</v>
      </c>
      <c r="C553" s="530" t="s">
        <v>224</v>
      </c>
      <c r="D553" s="530" t="s">
        <v>325</v>
      </c>
      <c r="E553" s="531">
        <v>41797</v>
      </c>
      <c r="F553" s="532">
        <v>6</v>
      </c>
      <c r="G553" s="532">
        <v>1</v>
      </c>
      <c r="H553" s="530" t="s">
        <v>1189</v>
      </c>
    </row>
    <row r="554" spans="1:8" ht="12" outlineLevel="2">
      <c r="A554" s="529">
        <v>18</v>
      </c>
      <c r="B554" s="530" t="s">
        <v>1186</v>
      </c>
      <c r="C554" s="530" t="s">
        <v>224</v>
      </c>
      <c r="D554" s="530" t="s">
        <v>325</v>
      </c>
      <c r="E554" s="531">
        <v>41797</v>
      </c>
      <c r="F554" s="532">
        <v>3</v>
      </c>
      <c r="G554" s="532">
        <v>4</v>
      </c>
      <c r="H554" s="530" t="s">
        <v>1187</v>
      </c>
    </row>
    <row r="555" spans="1:8" ht="12" outlineLevel="2">
      <c r="A555" s="529">
        <v>18</v>
      </c>
      <c r="B555" s="530" t="s">
        <v>1186</v>
      </c>
      <c r="C555" s="530" t="s">
        <v>224</v>
      </c>
      <c r="D555" s="530" t="s">
        <v>365</v>
      </c>
      <c r="E555" s="531">
        <v>41811</v>
      </c>
      <c r="F555" s="532">
        <v>4</v>
      </c>
      <c r="G555" s="532">
        <v>3</v>
      </c>
      <c r="H555" s="530" t="s">
        <v>1191</v>
      </c>
    </row>
    <row r="556" spans="1:8" ht="12" outlineLevel="1">
      <c r="A556" s="529"/>
      <c r="B556" s="530"/>
      <c r="C556" s="539" t="s">
        <v>225</v>
      </c>
      <c r="D556" s="530"/>
      <c r="E556" s="531"/>
      <c r="F556" s="532">
        <f>SUBTOTAL(9,F553:F555)</f>
        <v>13</v>
      </c>
      <c r="G556" s="532"/>
      <c r="H556" s="530"/>
    </row>
    <row r="557" spans="1:8" ht="12" outlineLevel="2">
      <c r="A557" s="534">
        <v>18</v>
      </c>
      <c r="B557" s="535" t="s">
        <v>1186</v>
      </c>
      <c r="C557" s="535" t="s">
        <v>2143</v>
      </c>
      <c r="D557" s="536" t="s">
        <v>422</v>
      </c>
      <c r="E557" s="537">
        <v>41700</v>
      </c>
      <c r="F557" s="538">
        <v>3</v>
      </c>
      <c r="G557" s="538">
        <v>4</v>
      </c>
      <c r="H557" s="536" t="s">
        <v>1187</v>
      </c>
    </row>
    <row r="558" spans="2:7" ht="12" outlineLevel="1">
      <c r="B558" s="535"/>
      <c r="C558" s="540" t="s">
        <v>2144</v>
      </c>
      <c r="E558" s="537"/>
      <c r="F558" s="538">
        <f>SUBTOTAL(9,F557:F557)</f>
        <v>3</v>
      </c>
      <c r="G558" s="538"/>
    </row>
    <row r="559" spans="1:8" ht="12" outlineLevel="2">
      <c r="A559" s="534">
        <v>18</v>
      </c>
      <c r="B559" s="535" t="s">
        <v>1186</v>
      </c>
      <c r="C559" s="535" t="s">
        <v>176</v>
      </c>
      <c r="D559" s="536" t="s">
        <v>422</v>
      </c>
      <c r="E559" s="537">
        <v>41700</v>
      </c>
      <c r="F559" s="538">
        <v>1</v>
      </c>
      <c r="G559" s="538">
        <v>6</v>
      </c>
      <c r="H559" s="536" t="s">
        <v>1190</v>
      </c>
    </row>
    <row r="560" spans="1:8" ht="12" outlineLevel="2">
      <c r="A560" s="529">
        <v>18</v>
      </c>
      <c r="B560" s="530" t="s">
        <v>1186</v>
      </c>
      <c r="C560" s="530" t="s">
        <v>176</v>
      </c>
      <c r="D560" s="530" t="s">
        <v>325</v>
      </c>
      <c r="E560" s="531">
        <v>41797</v>
      </c>
      <c r="F560" s="532">
        <v>2</v>
      </c>
      <c r="G560" s="532">
        <v>5</v>
      </c>
      <c r="H560" s="530" t="s">
        <v>1188</v>
      </c>
    </row>
    <row r="561" spans="1:8" ht="12" outlineLevel="1">
      <c r="A561" s="529"/>
      <c r="B561" s="530"/>
      <c r="C561" s="539" t="s">
        <v>177</v>
      </c>
      <c r="D561" s="530"/>
      <c r="E561" s="531"/>
      <c r="F561" s="532">
        <f>SUBTOTAL(9,F559:F560)</f>
        <v>3</v>
      </c>
      <c r="G561" s="532"/>
      <c r="H561" s="530"/>
    </row>
    <row r="562" spans="1:8" ht="12" outlineLevel="2">
      <c r="A562" s="534">
        <v>18</v>
      </c>
      <c r="B562" s="535" t="s">
        <v>1186</v>
      </c>
      <c r="C562" s="535" t="s">
        <v>439</v>
      </c>
      <c r="D562" s="536" t="s">
        <v>422</v>
      </c>
      <c r="E562" s="537">
        <v>41700</v>
      </c>
      <c r="F562" s="538">
        <v>4</v>
      </c>
      <c r="G562" s="538">
        <v>3</v>
      </c>
      <c r="H562" s="536" t="s">
        <v>1191</v>
      </c>
    </row>
    <row r="563" spans="1:8" ht="12" outlineLevel="2">
      <c r="A563" s="534">
        <v>18</v>
      </c>
      <c r="B563" s="535" t="s">
        <v>1186</v>
      </c>
      <c r="C563" s="535" t="s">
        <v>439</v>
      </c>
      <c r="D563" s="536" t="s">
        <v>422</v>
      </c>
      <c r="E563" s="537">
        <v>41700</v>
      </c>
      <c r="F563" s="538">
        <v>2</v>
      </c>
      <c r="G563" s="538">
        <v>5</v>
      </c>
      <c r="H563" s="536" t="s">
        <v>1188</v>
      </c>
    </row>
    <row r="564" spans="1:8" ht="12" outlineLevel="2">
      <c r="A564" s="534">
        <v>18</v>
      </c>
      <c r="B564" s="535" t="s">
        <v>1186</v>
      </c>
      <c r="C564" s="535" t="s">
        <v>439</v>
      </c>
      <c r="D564" s="536" t="s">
        <v>416</v>
      </c>
      <c r="E564" s="537">
        <v>41560</v>
      </c>
      <c r="F564" s="538">
        <v>6</v>
      </c>
      <c r="G564" s="538">
        <v>1</v>
      </c>
      <c r="H564" s="536" t="s">
        <v>1189</v>
      </c>
    </row>
    <row r="565" spans="1:8" ht="12" outlineLevel="2">
      <c r="A565" s="534">
        <v>18</v>
      </c>
      <c r="B565" s="535" t="s">
        <v>1186</v>
      </c>
      <c r="C565" s="535" t="s">
        <v>439</v>
      </c>
      <c r="D565" s="536" t="s">
        <v>416</v>
      </c>
      <c r="E565" s="537">
        <v>41560</v>
      </c>
      <c r="F565" s="538">
        <v>3</v>
      </c>
      <c r="G565" s="538">
        <v>4</v>
      </c>
      <c r="H565" s="536" t="s">
        <v>1187</v>
      </c>
    </row>
    <row r="566" spans="1:8" ht="12" outlineLevel="2">
      <c r="A566" s="529">
        <v>18</v>
      </c>
      <c r="B566" s="530" t="s">
        <v>1186</v>
      </c>
      <c r="C566" s="530" t="s">
        <v>439</v>
      </c>
      <c r="D566" s="530" t="s">
        <v>325</v>
      </c>
      <c r="E566" s="531">
        <v>41797</v>
      </c>
      <c r="F566" s="532">
        <v>4</v>
      </c>
      <c r="G566" s="532">
        <v>3</v>
      </c>
      <c r="H566" s="530" t="s">
        <v>1191</v>
      </c>
    </row>
    <row r="567" spans="1:8" ht="12" outlineLevel="2">
      <c r="A567" s="529">
        <v>18</v>
      </c>
      <c r="B567" s="530" t="s">
        <v>1186</v>
      </c>
      <c r="C567" s="530" t="s">
        <v>439</v>
      </c>
      <c r="D567" s="530" t="s">
        <v>325</v>
      </c>
      <c r="E567" s="531">
        <v>41797</v>
      </c>
      <c r="F567" s="532">
        <v>1</v>
      </c>
      <c r="G567" s="532">
        <v>6</v>
      </c>
      <c r="H567" s="530" t="s">
        <v>1190</v>
      </c>
    </row>
    <row r="568" spans="1:8" s="557" customFormat="1" ht="12" outlineLevel="1">
      <c r="A568" s="547"/>
      <c r="B568" s="548"/>
      <c r="C568" s="548" t="s">
        <v>347</v>
      </c>
      <c r="D568" s="551" t="s">
        <v>1446</v>
      </c>
      <c r="E568" s="552"/>
      <c r="F568" s="549">
        <f>SUBTOTAL(9,F562:F567)</f>
        <v>20</v>
      </c>
      <c r="G568" s="549"/>
      <c r="H568" s="548"/>
    </row>
    <row r="569" spans="1:8" ht="12" outlineLevel="2">
      <c r="A569" s="534">
        <v>18</v>
      </c>
      <c r="B569" s="535" t="s">
        <v>1186</v>
      </c>
      <c r="C569" s="535" t="s">
        <v>348</v>
      </c>
      <c r="D569" s="536" t="s">
        <v>422</v>
      </c>
      <c r="E569" s="537">
        <v>41700</v>
      </c>
      <c r="F569" s="538">
        <v>5</v>
      </c>
      <c r="G569" s="538">
        <v>2</v>
      </c>
      <c r="H569" s="536" t="s">
        <v>1192</v>
      </c>
    </row>
    <row r="570" spans="1:8" ht="12" outlineLevel="2">
      <c r="A570" s="534">
        <v>18</v>
      </c>
      <c r="B570" s="535" t="s">
        <v>1186</v>
      </c>
      <c r="C570" s="535" t="s">
        <v>348</v>
      </c>
      <c r="D570" s="536" t="s">
        <v>416</v>
      </c>
      <c r="E570" s="537">
        <v>41560</v>
      </c>
      <c r="F570" s="538">
        <v>5</v>
      </c>
      <c r="G570" s="538">
        <v>2</v>
      </c>
      <c r="H570" s="536" t="s">
        <v>1192</v>
      </c>
    </row>
    <row r="571" spans="1:8" ht="12" outlineLevel="2">
      <c r="A571" s="534">
        <v>18</v>
      </c>
      <c r="B571" s="535" t="s">
        <v>1186</v>
      </c>
      <c r="C571" s="535" t="s">
        <v>348</v>
      </c>
      <c r="D571" s="536" t="s">
        <v>416</v>
      </c>
      <c r="E571" s="537">
        <v>41560</v>
      </c>
      <c r="F571" s="538">
        <v>4</v>
      </c>
      <c r="G571" s="538">
        <v>3</v>
      </c>
      <c r="H571" s="536" t="s">
        <v>1191</v>
      </c>
    </row>
    <row r="572" spans="1:8" ht="12" outlineLevel="2">
      <c r="A572" s="534">
        <v>18</v>
      </c>
      <c r="B572" s="535" t="s">
        <v>1186</v>
      </c>
      <c r="C572" s="535" t="s">
        <v>348</v>
      </c>
      <c r="D572" s="536" t="s">
        <v>416</v>
      </c>
      <c r="E572" s="537">
        <v>41560</v>
      </c>
      <c r="F572" s="538">
        <v>2</v>
      </c>
      <c r="G572" s="538">
        <v>5</v>
      </c>
      <c r="H572" s="536" t="s">
        <v>1188</v>
      </c>
    </row>
    <row r="573" spans="2:7" ht="12" outlineLevel="1">
      <c r="B573" s="535"/>
      <c r="C573" s="540" t="s">
        <v>349</v>
      </c>
      <c r="E573" s="537"/>
      <c r="F573" s="538">
        <f>SUBTOTAL(9,F569:F572)</f>
        <v>16</v>
      </c>
      <c r="G573" s="538"/>
    </row>
    <row r="574" spans="1:8" ht="12" outlineLevel="2">
      <c r="A574" s="534">
        <v>18</v>
      </c>
      <c r="B574" s="535" t="s">
        <v>1186</v>
      </c>
      <c r="C574" s="535" t="s">
        <v>228</v>
      </c>
      <c r="D574" s="536" t="s">
        <v>422</v>
      </c>
      <c r="E574" s="537">
        <v>41700</v>
      </c>
      <c r="F574" s="538">
        <v>6</v>
      </c>
      <c r="G574" s="538">
        <v>1</v>
      </c>
      <c r="H574" s="536" t="s">
        <v>1189</v>
      </c>
    </row>
    <row r="575" spans="1:8" ht="12" outlineLevel="2">
      <c r="A575" s="529">
        <v>18</v>
      </c>
      <c r="B575" s="530" t="s">
        <v>1186</v>
      </c>
      <c r="C575" s="530" t="s">
        <v>228</v>
      </c>
      <c r="D575" s="530" t="s">
        <v>325</v>
      </c>
      <c r="E575" s="531">
        <v>41797</v>
      </c>
      <c r="F575" s="532">
        <v>5</v>
      </c>
      <c r="G575" s="532">
        <v>2</v>
      </c>
      <c r="H575" s="530" t="s">
        <v>1192</v>
      </c>
    </row>
    <row r="576" spans="1:8" ht="12" outlineLevel="2">
      <c r="A576" s="529">
        <v>18</v>
      </c>
      <c r="B576" s="530" t="s">
        <v>1186</v>
      </c>
      <c r="C576" s="530" t="s">
        <v>228</v>
      </c>
      <c r="D576" s="530" t="s">
        <v>365</v>
      </c>
      <c r="E576" s="531">
        <v>41811</v>
      </c>
      <c r="F576" s="532">
        <v>3</v>
      </c>
      <c r="G576" s="532">
        <v>4</v>
      </c>
      <c r="H576" s="530" t="s">
        <v>1187</v>
      </c>
    </row>
    <row r="577" spans="1:8" ht="12" outlineLevel="1">
      <c r="A577" s="529"/>
      <c r="B577" s="530"/>
      <c r="C577" s="539" t="s">
        <v>229</v>
      </c>
      <c r="D577" s="530"/>
      <c r="E577" s="531"/>
      <c r="F577" s="532">
        <f>SUBTOTAL(9,F574:F576)</f>
        <v>14</v>
      </c>
      <c r="G577" s="532"/>
      <c r="H577" s="530"/>
    </row>
    <row r="578" spans="1:8" ht="12" outlineLevel="2">
      <c r="A578" s="534">
        <v>19</v>
      </c>
      <c r="B578" s="535" t="s">
        <v>1193</v>
      </c>
      <c r="C578" s="535" t="s">
        <v>2064</v>
      </c>
      <c r="D578" s="536" t="s">
        <v>416</v>
      </c>
      <c r="E578" s="537">
        <v>41560</v>
      </c>
      <c r="F578" s="538">
        <v>1</v>
      </c>
      <c r="G578" s="538">
        <v>6</v>
      </c>
      <c r="H578" s="536" t="s">
        <v>1199</v>
      </c>
    </row>
    <row r="579" spans="2:7" ht="12" outlineLevel="1">
      <c r="B579" s="535"/>
      <c r="C579" s="540" t="s">
        <v>2065</v>
      </c>
      <c r="E579" s="537"/>
      <c r="F579" s="538">
        <f>SUBTOTAL(9,F578:F578)</f>
        <v>1</v>
      </c>
      <c r="G579" s="538"/>
    </row>
    <row r="580" spans="1:8" ht="12" outlineLevel="2">
      <c r="A580" s="534">
        <v>19</v>
      </c>
      <c r="B580" s="535" t="s">
        <v>1193</v>
      </c>
      <c r="C580" s="535" t="s">
        <v>96</v>
      </c>
      <c r="D580" s="536" t="s">
        <v>422</v>
      </c>
      <c r="E580" s="537">
        <v>41700</v>
      </c>
      <c r="F580" s="538">
        <v>2</v>
      </c>
      <c r="G580" s="538">
        <v>5</v>
      </c>
      <c r="H580" s="536" t="s">
        <v>1198</v>
      </c>
    </row>
    <row r="581" spans="2:7" ht="12" outlineLevel="1">
      <c r="B581" s="535"/>
      <c r="C581" s="540" t="s">
        <v>98</v>
      </c>
      <c r="E581" s="537"/>
      <c r="F581" s="538">
        <f>SUBTOTAL(9,F580:F580)</f>
        <v>2</v>
      </c>
      <c r="G581" s="538"/>
    </row>
    <row r="582" spans="1:8" ht="12" outlineLevel="2">
      <c r="A582" s="529">
        <v>19</v>
      </c>
      <c r="B582" s="530" t="s">
        <v>1193</v>
      </c>
      <c r="C582" s="530" t="s">
        <v>2236</v>
      </c>
      <c r="D582" s="530" t="s">
        <v>325</v>
      </c>
      <c r="E582" s="531">
        <v>41797</v>
      </c>
      <c r="F582" s="532">
        <v>5</v>
      </c>
      <c r="G582" s="532">
        <v>2</v>
      </c>
      <c r="H582" s="530" t="s">
        <v>1197</v>
      </c>
    </row>
    <row r="583" spans="1:8" ht="12" outlineLevel="1">
      <c r="A583" s="529"/>
      <c r="B583" s="530"/>
      <c r="C583" s="539" t="s">
        <v>2238</v>
      </c>
      <c r="D583" s="530"/>
      <c r="E583" s="531"/>
      <c r="F583" s="532">
        <f>SUBTOTAL(9,F582:F582)</f>
        <v>5</v>
      </c>
      <c r="G583" s="532"/>
      <c r="H583" s="530"/>
    </row>
    <row r="584" spans="1:8" ht="12" outlineLevel="2">
      <c r="A584" s="534">
        <v>19</v>
      </c>
      <c r="B584" s="535" t="s">
        <v>1193</v>
      </c>
      <c r="C584" s="535" t="s">
        <v>761</v>
      </c>
      <c r="D584" s="536" t="s">
        <v>422</v>
      </c>
      <c r="E584" s="537">
        <v>41700</v>
      </c>
      <c r="F584" s="538">
        <v>6</v>
      </c>
      <c r="G584" s="538">
        <v>1</v>
      </c>
      <c r="H584" s="536" t="s">
        <v>1196</v>
      </c>
    </row>
    <row r="585" spans="2:7" ht="12" outlineLevel="1">
      <c r="B585" s="535"/>
      <c r="C585" s="540" t="s">
        <v>762</v>
      </c>
      <c r="E585" s="537"/>
      <c r="F585" s="538">
        <f>SUBTOTAL(9,F584:F584)</f>
        <v>6</v>
      </c>
      <c r="G585" s="538"/>
    </row>
    <row r="586" spans="1:8" ht="12" outlineLevel="2">
      <c r="A586" s="534">
        <v>19</v>
      </c>
      <c r="B586" s="535" t="s">
        <v>1193</v>
      </c>
      <c r="C586" s="535" t="s">
        <v>167</v>
      </c>
      <c r="D586" s="536" t="s">
        <v>422</v>
      </c>
      <c r="E586" s="537">
        <v>41700</v>
      </c>
      <c r="F586" s="538">
        <v>4</v>
      </c>
      <c r="G586" s="538">
        <v>3</v>
      </c>
      <c r="H586" s="536" t="s">
        <v>1194</v>
      </c>
    </row>
    <row r="587" spans="2:7" ht="12" outlineLevel="1">
      <c r="B587" s="535"/>
      <c r="C587" s="540" t="s">
        <v>170</v>
      </c>
      <c r="E587" s="537"/>
      <c r="F587" s="538">
        <f>SUBTOTAL(9,F586:F586)</f>
        <v>4</v>
      </c>
      <c r="G587" s="538"/>
    </row>
    <row r="588" spans="1:8" ht="12" outlineLevel="2">
      <c r="A588" s="534">
        <v>19</v>
      </c>
      <c r="B588" s="535" t="s">
        <v>1193</v>
      </c>
      <c r="C588" s="535" t="s">
        <v>2062</v>
      </c>
      <c r="D588" s="536" t="s">
        <v>416</v>
      </c>
      <c r="E588" s="537">
        <v>41560</v>
      </c>
      <c r="F588" s="538">
        <v>5</v>
      </c>
      <c r="G588" s="538">
        <v>2</v>
      </c>
      <c r="H588" s="536" t="s">
        <v>1197</v>
      </c>
    </row>
    <row r="589" spans="2:7" ht="12" outlineLevel="1">
      <c r="B589" s="535"/>
      <c r="C589" s="540" t="s">
        <v>2063</v>
      </c>
      <c r="E589" s="537"/>
      <c r="F589" s="538">
        <f>SUBTOTAL(9,F588:F588)</f>
        <v>5</v>
      </c>
      <c r="G589" s="538"/>
    </row>
    <row r="590" spans="1:8" ht="12" outlineLevel="2">
      <c r="A590" s="534">
        <v>19</v>
      </c>
      <c r="B590" s="535" t="s">
        <v>1193</v>
      </c>
      <c r="C590" s="535" t="s">
        <v>226</v>
      </c>
      <c r="D590" s="536" t="s">
        <v>422</v>
      </c>
      <c r="E590" s="537">
        <v>41700</v>
      </c>
      <c r="F590" s="538">
        <v>3</v>
      </c>
      <c r="G590" s="538">
        <v>4</v>
      </c>
      <c r="H590" s="536" t="s">
        <v>1195</v>
      </c>
    </row>
    <row r="591" spans="1:8" ht="12" outlineLevel="2">
      <c r="A591" s="529">
        <v>19</v>
      </c>
      <c r="B591" s="530" t="s">
        <v>1193</v>
      </c>
      <c r="C591" s="530" t="s">
        <v>226</v>
      </c>
      <c r="D591" s="530" t="s">
        <v>325</v>
      </c>
      <c r="E591" s="531">
        <v>41797</v>
      </c>
      <c r="F591" s="532">
        <v>6</v>
      </c>
      <c r="G591" s="532">
        <v>1</v>
      </c>
      <c r="H591" s="530" t="s">
        <v>1196</v>
      </c>
    </row>
    <row r="592" spans="1:8" ht="12" outlineLevel="2">
      <c r="A592" s="529">
        <v>19</v>
      </c>
      <c r="B592" s="530" t="s">
        <v>1193</v>
      </c>
      <c r="C592" s="530" t="s">
        <v>226</v>
      </c>
      <c r="D592" s="530" t="s">
        <v>325</v>
      </c>
      <c r="E592" s="531">
        <v>41797</v>
      </c>
      <c r="F592" s="532">
        <v>2</v>
      </c>
      <c r="G592" s="532">
        <v>5</v>
      </c>
      <c r="H592" s="530" t="s">
        <v>1198</v>
      </c>
    </row>
    <row r="593" spans="1:8" ht="12" outlineLevel="2">
      <c r="A593" s="529">
        <v>19</v>
      </c>
      <c r="B593" s="530" t="s">
        <v>1193</v>
      </c>
      <c r="C593" s="530" t="s">
        <v>226</v>
      </c>
      <c r="D593" s="530" t="s">
        <v>365</v>
      </c>
      <c r="E593" s="531">
        <v>41811</v>
      </c>
      <c r="F593" s="532">
        <v>4</v>
      </c>
      <c r="G593" s="532">
        <v>3</v>
      </c>
      <c r="H593" s="530" t="s">
        <v>1194</v>
      </c>
    </row>
    <row r="594" spans="1:8" s="557" customFormat="1" ht="12" outlineLevel="1">
      <c r="A594" s="547"/>
      <c r="B594" s="548"/>
      <c r="C594" s="548" t="s">
        <v>227</v>
      </c>
      <c r="D594" s="551" t="s">
        <v>1446</v>
      </c>
      <c r="E594" s="552"/>
      <c r="F594" s="549">
        <f>SUBTOTAL(9,F590:F593)</f>
        <v>15</v>
      </c>
      <c r="G594" s="549"/>
      <c r="H594" s="548"/>
    </row>
    <row r="595" spans="1:8" ht="12" outlineLevel="2">
      <c r="A595" s="534">
        <v>19</v>
      </c>
      <c r="B595" s="535" t="s">
        <v>1193</v>
      </c>
      <c r="C595" s="535" t="s">
        <v>259</v>
      </c>
      <c r="D595" s="536" t="s">
        <v>422</v>
      </c>
      <c r="E595" s="537">
        <v>41700</v>
      </c>
      <c r="F595" s="538">
        <v>1</v>
      </c>
      <c r="G595" s="538">
        <v>6</v>
      </c>
      <c r="H595" s="536" t="s">
        <v>1199</v>
      </c>
    </row>
    <row r="596" spans="2:7" ht="12" outlineLevel="1">
      <c r="B596" s="535"/>
      <c r="C596" s="540" t="s">
        <v>261</v>
      </c>
      <c r="E596" s="537"/>
      <c r="F596" s="538">
        <f>SUBTOTAL(9,F595:F595)</f>
        <v>1</v>
      </c>
      <c r="G596" s="538"/>
    </row>
    <row r="597" spans="1:8" ht="12" outlineLevel="2">
      <c r="A597" s="534">
        <v>19</v>
      </c>
      <c r="B597" s="535" t="s">
        <v>1193</v>
      </c>
      <c r="C597" s="535" t="s">
        <v>76</v>
      </c>
      <c r="D597" s="536" t="s">
        <v>416</v>
      </c>
      <c r="E597" s="537">
        <v>41560</v>
      </c>
      <c r="F597" s="538">
        <v>2</v>
      </c>
      <c r="G597" s="538">
        <v>5</v>
      </c>
      <c r="H597" s="536" t="s">
        <v>1198</v>
      </c>
    </row>
    <row r="598" spans="2:7" ht="12" outlineLevel="1">
      <c r="B598" s="535"/>
      <c r="C598" s="540" t="s">
        <v>77</v>
      </c>
      <c r="E598" s="537"/>
      <c r="F598" s="538">
        <f>SUBTOTAL(9,F597:F597)</f>
        <v>2</v>
      </c>
      <c r="G598" s="538"/>
    </row>
    <row r="599" spans="1:8" ht="12" outlineLevel="2">
      <c r="A599" s="529">
        <v>19</v>
      </c>
      <c r="B599" s="530" t="s">
        <v>1193</v>
      </c>
      <c r="C599" s="530" t="s">
        <v>350</v>
      </c>
      <c r="D599" s="530" t="s">
        <v>325</v>
      </c>
      <c r="E599" s="531">
        <v>41797</v>
      </c>
      <c r="F599" s="532">
        <v>4</v>
      </c>
      <c r="G599" s="532">
        <v>3</v>
      </c>
      <c r="H599" s="530" t="s">
        <v>1194</v>
      </c>
    </row>
    <row r="600" spans="1:8" ht="12" outlineLevel="2">
      <c r="A600" s="529">
        <v>19</v>
      </c>
      <c r="B600" s="530" t="s">
        <v>1193</v>
      </c>
      <c r="C600" s="530" t="s">
        <v>350</v>
      </c>
      <c r="D600" s="530" t="s">
        <v>365</v>
      </c>
      <c r="E600" s="531">
        <v>41811</v>
      </c>
      <c r="F600" s="532">
        <v>2</v>
      </c>
      <c r="G600" s="532">
        <v>5</v>
      </c>
      <c r="H600" s="530" t="s">
        <v>1198</v>
      </c>
    </row>
    <row r="601" spans="1:8" ht="12" outlineLevel="1">
      <c r="A601" s="529"/>
      <c r="B601" s="530"/>
      <c r="C601" s="539" t="s">
        <v>351</v>
      </c>
      <c r="D601" s="530"/>
      <c r="E601" s="531"/>
      <c r="F601" s="532">
        <f>SUBTOTAL(9,F599:F600)</f>
        <v>6</v>
      </c>
      <c r="G601" s="532"/>
      <c r="H601" s="530"/>
    </row>
    <row r="602" spans="1:8" ht="12" outlineLevel="2">
      <c r="A602" s="534">
        <v>19</v>
      </c>
      <c r="B602" s="535" t="s">
        <v>1193</v>
      </c>
      <c r="C602" s="535" t="s">
        <v>348</v>
      </c>
      <c r="D602" s="536" t="s">
        <v>422</v>
      </c>
      <c r="E602" s="537">
        <v>41700</v>
      </c>
      <c r="F602" s="538">
        <v>5</v>
      </c>
      <c r="G602" s="538">
        <v>2</v>
      </c>
      <c r="H602" s="536" t="s">
        <v>1197</v>
      </c>
    </row>
    <row r="603" spans="1:8" ht="12" outlineLevel="2">
      <c r="A603" s="534">
        <v>19</v>
      </c>
      <c r="B603" s="535" t="s">
        <v>1193</v>
      </c>
      <c r="C603" s="535" t="s">
        <v>348</v>
      </c>
      <c r="D603" s="536" t="s">
        <v>416</v>
      </c>
      <c r="E603" s="537">
        <v>41560</v>
      </c>
      <c r="F603" s="538">
        <v>4</v>
      </c>
      <c r="G603" s="538">
        <v>3</v>
      </c>
      <c r="H603" s="536" t="s">
        <v>1194</v>
      </c>
    </row>
    <row r="604" spans="2:7" ht="12" outlineLevel="1">
      <c r="B604" s="535"/>
      <c r="C604" s="540" t="s">
        <v>349</v>
      </c>
      <c r="E604" s="537"/>
      <c r="F604" s="538">
        <f>SUBTOTAL(9,F602:F603)</f>
        <v>9</v>
      </c>
      <c r="G604" s="538"/>
    </row>
    <row r="605" spans="1:8" ht="12" outlineLevel="2">
      <c r="A605" s="534">
        <v>19</v>
      </c>
      <c r="B605" s="535" t="s">
        <v>1193</v>
      </c>
      <c r="C605" s="535" t="s">
        <v>1702</v>
      </c>
      <c r="D605" s="536" t="s">
        <v>416</v>
      </c>
      <c r="E605" s="537">
        <v>41560</v>
      </c>
      <c r="F605" s="538">
        <v>3</v>
      </c>
      <c r="G605" s="538">
        <v>4</v>
      </c>
      <c r="H605" s="536" t="s">
        <v>1195</v>
      </c>
    </row>
    <row r="606" spans="2:7" ht="12" outlineLevel="1">
      <c r="B606" s="535"/>
      <c r="C606" s="540" t="s">
        <v>1704</v>
      </c>
      <c r="E606" s="537"/>
      <c r="F606" s="538">
        <f>SUBTOTAL(9,F605:F605)</f>
        <v>3</v>
      </c>
      <c r="G606" s="538"/>
    </row>
    <row r="607" spans="1:8" ht="12" outlineLevel="2">
      <c r="A607" s="529">
        <v>19</v>
      </c>
      <c r="B607" s="530" t="s">
        <v>1193</v>
      </c>
      <c r="C607" s="530" t="s">
        <v>199</v>
      </c>
      <c r="D607" s="530" t="s">
        <v>325</v>
      </c>
      <c r="E607" s="531">
        <v>41797</v>
      </c>
      <c r="F607" s="532">
        <v>3</v>
      </c>
      <c r="G607" s="532">
        <v>4</v>
      </c>
      <c r="H607" s="530" t="s">
        <v>1195</v>
      </c>
    </row>
    <row r="608" spans="1:8" ht="12" outlineLevel="1">
      <c r="A608" s="529"/>
      <c r="B608" s="530"/>
      <c r="C608" s="539" t="s">
        <v>200</v>
      </c>
      <c r="D608" s="530"/>
      <c r="E608" s="531"/>
      <c r="F608" s="532">
        <f>SUBTOTAL(9,F607:F607)</f>
        <v>3</v>
      </c>
      <c r="G608" s="532"/>
      <c r="H608" s="530"/>
    </row>
    <row r="609" spans="1:8" ht="12" outlineLevel="2">
      <c r="A609" s="534">
        <v>19</v>
      </c>
      <c r="B609" s="535" t="s">
        <v>1193</v>
      </c>
      <c r="C609" s="535" t="s">
        <v>1572</v>
      </c>
      <c r="D609" s="536" t="s">
        <v>416</v>
      </c>
      <c r="E609" s="537">
        <v>41560</v>
      </c>
      <c r="F609" s="538">
        <v>6</v>
      </c>
      <c r="G609" s="538">
        <v>1</v>
      </c>
      <c r="H609" s="536" t="s">
        <v>1196</v>
      </c>
    </row>
    <row r="610" spans="1:8" ht="12" outlineLevel="2">
      <c r="A610" s="529">
        <v>19</v>
      </c>
      <c r="B610" s="530" t="s">
        <v>1193</v>
      </c>
      <c r="C610" s="530" t="s">
        <v>1572</v>
      </c>
      <c r="D610" s="530" t="s">
        <v>325</v>
      </c>
      <c r="E610" s="531">
        <v>41797</v>
      </c>
      <c r="F610" s="532">
        <v>1</v>
      </c>
      <c r="G610" s="532">
        <v>6</v>
      </c>
      <c r="H610" s="530" t="s">
        <v>1199</v>
      </c>
    </row>
    <row r="611" spans="1:8" ht="12" outlineLevel="1">
      <c r="A611" s="529"/>
      <c r="B611" s="530"/>
      <c r="C611" s="539" t="s">
        <v>1574</v>
      </c>
      <c r="D611" s="530"/>
      <c r="E611" s="531"/>
      <c r="F611" s="532">
        <f>SUBTOTAL(9,F609:F610)</f>
        <v>7</v>
      </c>
      <c r="G611" s="532"/>
      <c r="H611" s="530"/>
    </row>
    <row r="612" spans="1:8" ht="12" outlineLevel="2">
      <c r="A612" s="529">
        <v>20</v>
      </c>
      <c r="B612" s="530" t="s">
        <v>1200</v>
      </c>
      <c r="C612" s="530" t="s">
        <v>304</v>
      </c>
      <c r="D612" s="530" t="s">
        <v>325</v>
      </c>
      <c r="E612" s="531">
        <v>41797</v>
      </c>
      <c r="F612" s="532">
        <v>3</v>
      </c>
      <c r="G612" s="532">
        <v>4</v>
      </c>
      <c r="H612" s="530" t="s">
        <v>1205</v>
      </c>
    </row>
    <row r="613" spans="1:8" ht="12" outlineLevel="2">
      <c r="A613" s="529">
        <v>20</v>
      </c>
      <c r="B613" s="530" t="s">
        <v>1200</v>
      </c>
      <c r="C613" s="530" t="s">
        <v>304</v>
      </c>
      <c r="D613" s="530" t="s">
        <v>325</v>
      </c>
      <c r="E613" s="531">
        <v>41797</v>
      </c>
      <c r="F613" s="532">
        <v>2</v>
      </c>
      <c r="G613" s="532">
        <v>5</v>
      </c>
      <c r="H613" s="530" t="s">
        <v>1202</v>
      </c>
    </row>
    <row r="614" spans="1:8" ht="12" outlineLevel="1">
      <c r="A614" s="529"/>
      <c r="B614" s="530"/>
      <c r="C614" s="539" t="s">
        <v>305</v>
      </c>
      <c r="D614" s="530"/>
      <c r="E614" s="531"/>
      <c r="F614" s="532">
        <f>SUBTOTAL(9,F612:F613)</f>
        <v>5</v>
      </c>
      <c r="G614" s="532"/>
      <c r="H614" s="530"/>
    </row>
    <row r="615" spans="1:8" ht="12" outlineLevel="2">
      <c r="A615" s="534">
        <v>20</v>
      </c>
      <c r="B615" s="535" t="s">
        <v>1200</v>
      </c>
      <c r="C615" s="535" t="s">
        <v>1645</v>
      </c>
      <c r="D615" s="536" t="s">
        <v>416</v>
      </c>
      <c r="E615" s="537">
        <v>41560</v>
      </c>
      <c r="F615" s="538">
        <v>5</v>
      </c>
      <c r="G615" s="538">
        <v>2</v>
      </c>
      <c r="H615" s="536" t="s">
        <v>1201</v>
      </c>
    </row>
    <row r="616" spans="1:8" ht="12" outlineLevel="2">
      <c r="A616" s="529">
        <v>20</v>
      </c>
      <c r="B616" s="530" t="s">
        <v>1200</v>
      </c>
      <c r="C616" s="530" t="s">
        <v>1645</v>
      </c>
      <c r="D616" s="530" t="s">
        <v>325</v>
      </c>
      <c r="E616" s="531">
        <v>41797</v>
      </c>
      <c r="F616" s="532">
        <v>1</v>
      </c>
      <c r="G616" s="532">
        <v>6</v>
      </c>
      <c r="H616" s="530" t="s">
        <v>1206</v>
      </c>
    </row>
    <row r="617" spans="1:8" ht="12" outlineLevel="1">
      <c r="A617" s="529"/>
      <c r="B617" s="530"/>
      <c r="C617" s="539" t="s">
        <v>1646</v>
      </c>
      <c r="D617" s="530"/>
      <c r="E617" s="531"/>
      <c r="F617" s="532">
        <f>SUBTOTAL(9,F615:F616)</f>
        <v>6</v>
      </c>
      <c r="G617" s="532"/>
      <c r="H617" s="530"/>
    </row>
    <row r="618" spans="1:8" ht="12" outlineLevel="2">
      <c r="A618" s="534">
        <v>20</v>
      </c>
      <c r="B618" s="535" t="s">
        <v>1200</v>
      </c>
      <c r="C618" s="535" t="s">
        <v>96</v>
      </c>
      <c r="D618" s="536" t="s">
        <v>422</v>
      </c>
      <c r="E618" s="537">
        <v>41700</v>
      </c>
      <c r="F618" s="538">
        <v>4</v>
      </c>
      <c r="G618" s="538">
        <v>3</v>
      </c>
      <c r="H618" s="536" t="s">
        <v>1203</v>
      </c>
    </row>
    <row r="619" spans="2:7" ht="12" outlineLevel="1">
      <c r="B619" s="535"/>
      <c r="C619" s="540" t="s">
        <v>98</v>
      </c>
      <c r="E619" s="537"/>
      <c r="F619" s="538">
        <f>SUBTOTAL(9,F618:F618)</f>
        <v>4</v>
      </c>
      <c r="G619" s="538"/>
    </row>
    <row r="620" spans="1:8" ht="12" outlineLevel="2">
      <c r="A620" s="529">
        <v>20</v>
      </c>
      <c r="B620" s="530" t="s">
        <v>1200</v>
      </c>
      <c r="C620" s="530" t="s">
        <v>434</v>
      </c>
      <c r="D620" s="530" t="s">
        <v>325</v>
      </c>
      <c r="E620" s="531">
        <v>41797</v>
      </c>
      <c r="F620" s="532">
        <v>6</v>
      </c>
      <c r="G620" s="532">
        <v>1</v>
      </c>
      <c r="H620" s="530" t="s">
        <v>1204</v>
      </c>
    </row>
    <row r="621" spans="1:8" ht="12" outlineLevel="2">
      <c r="A621" s="529">
        <v>20</v>
      </c>
      <c r="B621" s="530" t="s">
        <v>1200</v>
      </c>
      <c r="C621" s="530" t="s">
        <v>434</v>
      </c>
      <c r="D621" s="530" t="s">
        <v>365</v>
      </c>
      <c r="E621" s="531">
        <v>41811</v>
      </c>
      <c r="F621" s="532">
        <v>6</v>
      </c>
      <c r="G621" s="532">
        <v>1</v>
      </c>
      <c r="H621" s="530" t="s">
        <v>1204</v>
      </c>
    </row>
    <row r="622" spans="1:8" ht="12" outlineLevel="1">
      <c r="A622" s="529"/>
      <c r="B622" s="530"/>
      <c r="C622" s="539" t="s">
        <v>435</v>
      </c>
      <c r="D622" s="530"/>
      <c r="E622" s="531"/>
      <c r="F622" s="532">
        <f>SUBTOTAL(9,F620:F621)</f>
        <v>12</v>
      </c>
      <c r="G622" s="532"/>
      <c r="H622" s="530"/>
    </row>
    <row r="623" spans="1:8" ht="12" outlineLevel="2">
      <c r="A623" s="534">
        <v>20</v>
      </c>
      <c r="B623" s="535" t="s">
        <v>1200</v>
      </c>
      <c r="C623" s="535" t="s">
        <v>761</v>
      </c>
      <c r="D623" s="536" t="s">
        <v>422</v>
      </c>
      <c r="E623" s="537">
        <v>41700</v>
      </c>
      <c r="F623" s="538">
        <v>5</v>
      </c>
      <c r="G623" s="538">
        <v>2</v>
      </c>
      <c r="H623" s="536" t="s">
        <v>1201</v>
      </c>
    </row>
    <row r="624" spans="2:7" ht="12" outlineLevel="1">
      <c r="B624" s="535"/>
      <c r="C624" s="540" t="s">
        <v>762</v>
      </c>
      <c r="E624" s="537"/>
      <c r="F624" s="538">
        <f>SUBTOTAL(9,F623:F623)</f>
        <v>5</v>
      </c>
      <c r="G624" s="538"/>
    </row>
    <row r="625" spans="1:8" ht="12" outlineLevel="2">
      <c r="A625" s="534">
        <v>20</v>
      </c>
      <c r="B625" s="535" t="s">
        <v>1200</v>
      </c>
      <c r="C625" s="535" t="s">
        <v>1101</v>
      </c>
      <c r="D625" s="536" t="s">
        <v>416</v>
      </c>
      <c r="E625" s="537">
        <v>41560</v>
      </c>
      <c r="F625" s="538">
        <v>2</v>
      </c>
      <c r="G625" s="538">
        <v>5</v>
      </c>
      <c r="H625" s="536" t="s">
        <v>1202</v>
      </c>
    </row>
    <row r="626" spans="2:7" ht="12" outlineLevel="1">
      <c r="B626" s="535"/>
      <c r="C626" s="540" t="s">
        <v>1103</v>
      </c>
      <c r="E626" s="537"/>
      <c r="F626" s="538">
        <f>SUBTOTAL(9,F625:F625)</f>
        <v>2</v>
      </c>
      <c r="G626" s="538"/>
    </row>
    <row r="627" spans="1:8" ht="12" outlineLevel="2">
      <c r="A627" s="534">
        <v>20</v>
      </c>
      <c r="B627" s="535" t="s">
        <v>1200</v>
      </c>
      <c r="C627" s="535" t="s">
        <v>2066</v>
      </c>
      <c r="D627" s="536" t="s">
        <v>416</v>
      </c>
      <c r="E627" s="537">
        <v>41560</v>
      </c>
      <c r="F627" s="538">
        <v>1</v>
      </c>
      <c r="G627" s="538">
        <v>6</v>
      </c>
      <c r="H627" s="536" t="s">
        <v>1206</v>
      </c>
    </row>
    <row r="628" spans="2:7" ht="12" outlineLevel="1">
      <c r="B628" s="535"/>
      <c r="C628" s="540" t="s">
        <v>2067</v>
      </c>
      <c r="E628" s="537"/>
      <c r="F628" s="538">
        <f>SUBTOTAL(9,F627:F627)</f>
        <v>1</v>
      </c>
      <c r="G628" s="538"/>
    </row>
    <row r="629" spans="1:8" ht="12" outlineLevel="2">
      <c r="A629" s="534">
        <v>20</v>
      </c>
      <c r="B629" s="535" t="s">
        <v>1200</v>
      </c>
      <c r="C629" s="535" t="s">
        <v>228</v>
      </c>
      <c r="D629" s="536" t="s">
        <v>422</v>
      </c>
      <c r="E629" s="537">
        <v>41700</v>
      </c>
      <c r="F629" s="538">
        <v>6</v>
      </c>
      <c r="G629" s="538">
        <v>1</v>
      </c>
      <c r="H629" s="536" t="s">
        <v>1204</v>
      </c>
    </row>
    <row r="630" spans="1:8" ht="12" outlineLevel="2">
      <c r="A630" s="534">
        <v>20</v>
      </c>
      <c r="B630" s="535" t="s">
        <v>1200</v>
      </c>
      <c r="C630" s="535" t="s">
        <v>228</v>
      </c>
      <c r="D630" s="536" t="s">
        <v>422</v>
      </c>
      <c r="E630" s="537">
        <v>41700</v>
      </c>
      <c r="F630" s="538">
        <v>3</v>
      </c>
      <c r="G630" s="538">
        <v>4</v>
      </c>
      <c r="H630" s="536" t="s">
        <v>1205</v>
      </c>
    </row>
    <row r="631" spans="1:8" ht="12" outlineLevel="2">
      <c r="A631" s="534">
        <v>20</v>
      </c>
      <c r="B631" s="535" t="s">
        <v>1200</v>
      </c>
      <c r="C631" s="535" t="s">
        <v>228</v>
      </c>
      <c r="D631" s="536" t="s">
        <v>422</v>
      </c>
      <c r="E631" s="537">
        <v>41700</v>
      </c>
      <c r="F631" s="538">
        <v>1</v>
      </c>
      <c r="G631" s="538">
        <v>6</v>
      </c>
      <c r="H631" s="536" t="s">
        <v>1206</v>
      </c>
    </row>
    <row r="632" spans="1:8" ht="12" outlineLevel="2">
      <c r="A632" s="534">
        <v>20</v>
      </c>
      <c r="B632" s="535" t="s">
        <v>1200</v>
      </c>
      <c r="C632" s="535" t="s">
        <v>228</v>
      </c>
      <c r="D632" s="536" t="s">
        <v>416</v>
      </c>
      <c r="E632" s="537">
        <v>41560</v>
      </c>
      <c r="F632" s="538">
        <v>6</v>
      </c>
      <c r="G632" s="538">
        <v>1</v>
      </c>
      <c r="H632" s="536" t="s">
        <v>1204</v>
      </c>
    </row>
    <row r="633" spans="1:8" ht="12" outlineLevel="2">
      <c r="A633" s="534">
        <v>20</v>
      </c>
      <c r="B633" s="535" t="s">
        <v>1200</v>
      </c>
      <c r="C633" s="535" t="s">
        <v>228</v>
      </c>
      <c r="D633" s="536" t="s">
        <v>416</v>
      </c>
      <c r="E633" s="537">
        <v>41560</v>
      </c>
      <c r="F633" s="538">
        <v>3</v>
      </c>
      <c r="G633" s="538">
        <v>4</v>
      </c>
      <c r="H633" s="536" t="s">
        <v>1205</v>
      </c>
    </row>
    <row r="634" spans="1:7" s="557" customFormat="1" ht="12" outlineLevel="1">
      <c r="A634" s="553"/>
      <c r="B634" s="554"/>
      <c r="C634" s="554" t="s">
        <v>229</v>
      </c>
      <c r="D634" s="551" t="s">
        <v>1446</v>
      </c>
      <c r="E634" s="555"/>
      <c r="F634" s="556">
        <f>SUBTOTAL(9,F629:F633)</f>
        <v>19</v>
      </c>
      <c r="G634" s="556"/>
    </row>
    <row r="635" spans="1:8" ht="12" outlineLevel="2">
      <c r="A635" s="534">
        <v>20</v>
      </c>
      <c r="B635" s="535" t="s">
        <v>1200</v>
      </c>
      <c r="C635" s="535" t="s">
        <v>105</v>
      </c>
      <c r="D635" s="536" t="s">
        <v>416</v>
      </c>
      <c r="E635" s="537">
        <v>41560</v>
      </c>
      <c r="F635" s="538">
        <v>4</v>
      </c>
      <c r="G635" s="538">
        <v>3</v>
      </c>
      <c r="H635" s="536" t="s">
        <v>1203</v>
      </c>
    </row>
    <row r="636" spans="2:7" ht="12" outlineLevel="1">
      <c r="B636" s="535"/>
      <c r="C636" s="540" t="s">
        <v>106</v>
      </c>
      <c r="E636" s="537"/>
      <c r="F636" s="538">
        <f>SUBTOTAL(9,F635:F635)</f>
        <v>4</v>
      </c>
      <c r="G636" s="538"/>
    </row>
    <row r="637" spans="1:8" ht="12" outlineLevel="2">
      <c r="A637" s="534">
        <v>20</v>
      </c>
      <c r="B637" s="535" t="s">
        <v>1200</v>
      </c>
      <c r="C637" s="535" t="s">
        <v>417</v>
      </c>
      <c r="D637" s="536" t="s">
        <v>422</v>
      </c>
      <c r="E637" s="537">
        <v>41700</v>
      </c>
      <c r="F637" s="538">
        <v>2</v>
      </c>
      <c r="G637" s="538">
        <v>5</v>
      </c>
      <c r="H637" s="536" t="s">
        <v>1202</v>
      </c>
    </row>
    <row r="638" spans="2:7" ht="12" outlineLevel="1">
      <c r="B638" s="535"/>
      <c r="C638" s="540" t="s">
        <v>418</v>
      </c>
      <c r="E638" s="537"/>
      <c r="F638" s="538">
        <f>SUBTOTAL(9,F637:F637)</f>
        <v>2</v>
      </c>
      <c r="G638" s="538"/>
    </row>
    <row r="639" spans="1:8" ht="12" outlineLevel="2">
      <c r="A639" s="529">
        <v>20</v>
      </c>
      <c r="B639" s="530" t="s">
        <v>1200</v>
      </c>
      <c r="C639" s="530" t="s">
        <v>204</v>
      </c>
      <c r="D639" s="530" t="s">
        <v>325</v>
      </c>
      <c r="E639" s="531">
        <v>41797</v>
      </c>
      <c r="F639" s="532">
        <v>5</v>
      </c>
      <c r="G639" s="532">
        <v>2</v>
      </c>
      <c r="H639" s="530" t="s">
        <v>1201</v>
      </c>
    </row>
    <row r="640" spans="1:8" ht="12" outlineLevel="2">
      <c r="A640" s="529">
        <v>20</v>
      </c>
      <c r="B640" s="530" t="s">
        <v>1200</v>
      </c>
      <c r="C640" s="530" t="s">
        <v>204</v>
      </c>
      <c r="D640" s="530" t="s">
        <v>325</v>
      </c>
      <c r="E640" s="531">
        <v>41797</v>
      </c>
      <c r="F640" s="532">
        <v>4</v>
      </c>
      <c r="G640" s="532">
        <v>3</v>
      </c>
      <c r="H640" s="530" t="s">
        <v>1203</v>
      </c>
    </row>
    <row r="641" spans="1:8" ht="12" outlineLevel="2">
      <c r="A641" s="529">
        <v>20</v>
      </c>
      <c r="B641" s="530" t="s">
        <v>1200</v>
      </c>
      <c r="C641" s="530" t="s">
        <v>204</v>
      </c>
      <c r="D641" s="530" t="s">
        <v>365</v>
      </c>
      <c r="E641" s="531">
        <v>41811</v>
      </c>
      <c r="F641" s="532">
        <v>1</v>
      </c>
      <c r="G641" s="532">
        <v>6</v>
      </c>
      <c r="H641" s="530" t="s">
        <v>1206</v>
      </c>
    </row>
    <row r="642" spans="1:8" ht="12" outlineLevel="1">
      <c r="A642" s="529"/>
      <c r="B642" s="530"/>
      <c r="C642" s="539" t="s">
        <v>205</v>
      </c>
      <c r="D642" s="530"/>
      <c r="E642" s="531"/>
      <c r="F642" s="532">
        <f>SUBTOTAL(9,F639:F641)</f>
        <v>10</v>
      </c>
      <c r="G642" s="532"/>
      <c r="H642" s="530"/>
    </row>
    <row r="643" spans="1:8" ht="12" outlineLevel="2">
      <c r="A643" s="534">
        <v>21</v>
      </c>
      <c r="B643" s="535" t="s">
        <v>1214</v>
      </c>
      <c r="C643" s="535" t="s">
        <v>553</v>
      </c>
      <c r="D643" s="536" t="s">
        <v>416</v>
      </c>
      <c r="E643" s="537">
        <v>41560</v>
      </c>
      <c r="F643" s="538">
        <v>4</v>
      </c>
      <c r="G643" s="538">
        <v>3</v>
      </c>
      <c r="H643" s="536" t="s">
        <v>1218</v>
      </c>
    </row>
    <row r="644" spans="2:7" ht="12" outlineLevel="1">
      <c r="B644" s="535"/>
      <c r="C644" s="540" t="s">
        <v>555</v>
      </c>
      <c r="E644" s="537"/>
      <c r="F644" s="538">
        <f>SUBTOTAL(9,F643:F643)</f>
        <v>4</v>
      </c>
      <c r="G644" s="538"/>
    </row>
    <row r="645" spans="1:8" ht="12" outlineLevel="2">
      <c r="A645" s="529">
        <v>21</v>
      </c>
      <c r="B645" s="530" t="s">
        <v>1214</v>
      </c>
      <c r="C645" s="530" t="s">
        <v>1614</v>
      </c>
      <c r="D645" s="530" t="s">
        <v>325</v>
      </c>
      <c r="E645" s="531">
        <v>41797</v>
      </c>
      <c r="F645" s="532">
        <v>5</v>
      </c>
      <c r="G645" s="532">
        <v>2</v>
      </c>
      <c r="H645" s="530" t="s">
        <v>1216</v>
      </c>
    </row>
    <row r="646" spans="1:8" ht="12" outlineLevel="1">
      <c r="A646" s="529"/>
      <c r="B646" s="530"/>
      <c r="C646" s="539" t="s">
        <v>1616</v>
      </c>
      <c r="D646" s="530"/>
      <c r="E646" s="531"/>
      <c r="F646" s="532">
        <f>SUBTOTAL(9,F645:F645)</f>
        <v>5</v>
      </c>
      <c r="G646" s="532"/>
      <c r="H646" s="530"/>
    </row>
    <row r="647" spans="1:8" ht="12" outlineLevel="2">
      <c r="A647" s="529">
        <v>21</v>
      </c>
      <c r="B647" s="530" t="s">
        <v>1214</v>
      </c>
      <c r="C647" s="530" t="s">
        <v>20</v>
      </c>
      <c r="D647" s="530" t="s">
        <v>325</v>
      </c>
      <c r="E647" s="531">
        <v>41797</v>
      </c>
      <c r="F647" s="532">
        <v>4</v>
      </c>
      <c r="G647" s="532">
        <v>3</v>
      </c>
      <c r="H647" s="530" t="s">
        <v>1218</v>
      </c>
    </row>
    <row r="648" spans="1:8" ht="12" outlineLevel="1">
      <c r="A648" s="529"/>
      <c r="B648" s="530"/>
      <c r="C648" s="539" t="s">
        <v>22</v>
      </c>
      <c r="D648" s="530"/>
      <c r="E648" s="531"/>
      <c r="F648" s="532">
        <f>SUBTOTAL(9,F647:F647)</f>
        <v>4</v>
      </c>
      <c r="G648" s="532"/>
      <c r="H648" s="530"/>
    </row>
    <row r="649" spans="1:8" ht="12" outlineLevel="2">
      <c r="A649" s="534">
        <v>21</v>
      </c>
      <c r="B649" s="535" t="s">
        <v>1214</v>
      </c>
      <c r="C649" s="535" t="s">
        <v>568</v>
      </c>
      <c r="D649" s="536" t="s">
        <v>422</v>
      </c>
      <c r="E649" s="537">
        <v>41700</v>
      </c>
      <c r="F649" s="538">
        <v>5</v>
      </c>
      <c r="G649" s="538">
        <v>2</v>
      </c>
      <c r="H649" s="536" t="s">
        <v>1216</v>
      </c>
    </row>
    <row r="650" spans="2:7" ht="12" outlineLevel="1">
      <c r="B650" s="535"/>
      <c r="C650" s="540" t="s">
        <v>569</v>
      </c>
      <c r="E650" s="537"/>
      <c r="F650" s="538">
        <f>SUBTOTAL(9,F649:F649)</f>
        <v>5</v>
      </c>
      <c r="G650" s="538"/>
    </row>
    <row r="651" spans="1:8" ht="12" outlineLevel="2">
      <c r="A651" s="529">
        <v>21</v>
      </c>
      <c r="B651" s="530" t="s">
        <v>1214</v>
      </c>
      <c r="C651" s="530" t="s">
        <v>224</v>
      </c>
      <c r="D651" s="530" t="s">
        <v>325</v>
      </c>
      <c r="E651" s="531">
        <v>41797</v>
      </c>
      <c r="F651" s="532">
        <v>2</v>
      </c>
      <c r="G651" s="532">
        <v>5</v>
      </c>
      <c r="H651" s="530" t="s">
        <v>1219</v>
      </c>
    </row>
    <row r="652" spans="1:8" ht="12" outlineLevel="1">
      <c r="A652" s="529"/>
      <c r="B652" s="530"/>
      <c r="C652" s="539" t="s">
        <v>225</v>
      </c>
      <c r="D652" s="530"/>
      <c r="E652" s="531"/>
      <c r="F652" s="532">
        <f>SUBTOTAL(9,F651:F651)</f>
        <v>2</v>
      </c>
      <c r="G652" s="532"/>
      <c r="H652" s="530"/>
    </row>
    <row r="653" spans="1:8" ht="12" outlineLevel="2">
      <c r="A653" s="534">
        <v>21</v>
      </c>
      <c r="B653" s="535" t="s">
        <v>1214</v>
      </c>
      <c r="C653" s="535" t="s">
        <v>314</v>
      </c>
      <c r="D653" s="536" t="s">
        <v>416</v>
      </c>
      <c r="E653" s="537">
        <v>41560</v>
      </c>
      <c r="F653" s="538">
        <v>2</v>
      </c>
      <c r="G653" s="538">
        <v>5</v>
      </c>
      <c r="H653" s="536" t="s">
        <v>1219</v>
      </c>
    </row>
    <row r="654" spans="2:7" ht="12" outlineLevel="1">
      <c r="B654" s="535"/>
      <c r="C654" s="540" t="s">
        <v>316</v>
      </c>
      <c r="E654" s="537"/>
      <c r="F654" s="538">
        <f>SUBTOTAL(9,F653:F653)</f>
        <v>2</v>
      </c>
      <c r="G654" s="538"/>
    </row>
    <row r="655" spans="1:8" ht="12" outlineLevel="2">
      <c r="A655" s="534">
        <v>21</v>
      </c>
      <c r="B655" s="535" t="s">
        <v>1214</v>
      </c>
      <c r="C655" s="535" t="s">
        <v>1496</v>
      </c>
      <c r="D655" s="536" t="s">
        <v>422</v>
      </c>
      <c r="E655" s="537">
        <v>41700</v>
      </c>
      <c r="F655" s="538">
        <v>3</v>
      </c>
      <c r="G655" s="538">
        <v>4</v>
      </c>
      <c r="H655" s="536" t="s">
        <v>1220</v>
      </c>
    </row>
    <row r="656" spans="2:7" ht="12" outlineLevel="1">
      <c r="B656" s="535"/>
      <c r="C656" s="540" t="s">
        <v>1498</v>
      </c>
      <c r="E656" s="537"/>
      <c r="F656" s="538">
        <f>SUBTOTAL(9,F655:F655)</f>
        <v>3</v>
      </c>
      <c r="G656" s="538"/>
    </row>
    <row r="657" spans="1:8" ht="12" outlineLevel="2">
      <c r="A657" s="534">
        <v>21</v>
      </c>
      <c r="B657" s="535" t="s">
        <v>1214</v>
      </c>
      <c r="C657" s="535" t="s">
        <v>214</v>
      </c>
      <c r="D657" s="536" t="s">
        <v>422</v>
      </c>
      <c r="E657" s="537">
        <v>41700</v>
      </c>
      <c r="F657" s="538">
        <v>6</v>
      </c>
      <c r="G657" s="538">
        <v>1</v>
      </c>
      <c r="H657" s="536" t="s">
        <v>1215</v>
      </c>
    </row>
    <row r="658" spans="2:7" ht="12" outlineLevel="1">
      <c r="B658" s="535"/>
      <c r="C658" s="540" t="s">
        <v>1388</v>
      </c>
      <c r="E658" s="537"/>
      <c r="F658" s="538">
        <f>SUBTOTAL(9,F657:F657)</f>
        <v>6</v>
      </c>
      <c r="G658" s="538"/>
    </row>
    <row r="659" spans="1:8" ht="12" outlineLevel="2">
      <c r="A659" s="529">
        <v>21</v>
      </c>
      <c r="B659" s="530" t="s">
        <v>1214</v>
      </c>
      <c r="C659" s="530" t="s">
        <v>465</v>
      </c>
      <c r="D659" s="530" t="s">
        <v>325</v>
      </c>
      <c r="E659" s="531">
        <v>41797</v>
      </c>
      <c r="F659" s="532">
        <v>1</v>
      </c>
      <c r="G659" s="532">
        <v>6</v>
      </c>
      <c r="H659" s="530" t="s">
        <v>1217</v>
      </c>
    </row>
    <row r="660" spans="1:8" ht="12" outlineLevel="1">
      <c r="A660" s="529"/>
      <c r="B660" s="530"/>
      <c r="C660" s="539" t="s">
        <v>466</v>
      </c>
      <c r="D660" s="530"/>
      <c r="E660" s="531"/>
      <c r="F660" s="532">
        <f>SUBTOTAL(9,F659:F659)</f>
        <v>1</v>
      </c>
      <c r="G660" s="532"/>
      <c r="H660" s="530"/>
    </row>
    <row r="661" spans="1:8" ht="12" outlineLevel="2">
      <c r="A661" s="534">
        <v>21</v>
      </c>
      <c r="B661" s="535" t="s">
        <v>1214</v>
      </c>
      <c r="C661" s="535" t="s">
        <v>1830</v>
      </c>
      <c r="D661" s="536" t="s">
        <v>416</v>
      </c>
      <c r="E661" s="537">
        <v>41560</v>
      </c>
      <c r="F661" s="538">
        <v>3</v>
      </c>
      <c r="G661" s="538">
        <v>4</v>
      </c>
      <c r="H661" s="536" t="s">
        <v>1220</v>
      </c>
    </row>
    <row r="662" spans="2:7" ht="12" outlineLevel="1">
      <c r="B662" s="535"/>
      <c r="C662" s="540" t="s">
        <v>1832</v>
      </c>
      <c r="E662" s="537"/>
      <c r="F662" s="538">
        <f>SUBTOTAL(9,F661:F661)</f>
        <v>3</v>
      </c>
      <c r="G662" s="538"/>
    </row>
    <row r="663" spans="1:8" ht="12" outlineLevel="2">
      <c r="A663" s="534">
        <v>21</v>
      </c>
      <c r="B663" s="535" t="s">
        <v>1214</v>
      </c>
      <c r="C663" s="535" t="s">
        <v>1743</v>
      </c>
      <c r="D663" s="536" t="s">
        <v>422</v>
      </c>
      <c r="E663" s="537">
        <v>41700</v>
      </c>
      <c r="F663" s="538">
        <v>2</v>
      </c>
      <c r="G663" s="538">
        <v>5</v>
      </c>
      <c r="H663" s="536" t="s">
        <v>1219</v>
      </c>
    </row>
    <row r="664" spans="2:7" ht="12" outlineLevel="1">
      <c r="B664" s="535"/>
      <c r="C664" s="540" t="s">
        <v>1744</v>
      </c>
      <c r="E664" s="537"/>
      <c r="F664" s="538">
        <f>SUBTOTAL(9,F663:F663)</f>
        <v>2</v>
      </c>
      <c r="G664" s="538"/>
    </row>
    <row r="665" spans="1:8" ht="12" outlineLevel="2">
      <c r="A665" s="534">
        <v>21</v>
      </c>
      <c r="B665" s="535" t="s">
        <v>1214</v>
      </c>
      <c r="C665" s="535" t="s">
        <v>530</v>
      </c>
      <c r="D665" s="536" t="s">
        <v>416</v>
      </c>
      <c r="E665" s="537">
        <v>41560</v>
      </c>
      <c r="F665" s="538">
        <v>6</v>
      </c>
      <c r="G665" s="538">
        <v>1</v>
      </c>
      <c r="H665" s="536" t="s">
        <v>1215</v>
      </c>
    </row>
    <row r="666" spans="2:7" ht="12" outlineLevel="1">
      <c r="B666" s="535"/>
      <c r="C666" s="540" t="s">
        <v>532</v>
      </c>
      <c r="E666" s="537"/>
      <c r="F666" s="538">
        <f>SUBTOTAL(9,F665:F665)</f>
        <v>6</v>
      </c>
      <c r="G666" s="538"/>
    </row>
    <row r="667" spans="1:8" ht="12" outlineLevel="2">
      <c r="A667" s="534">
        <v>21</v>
      </c>
      <c r="B667" s="535" t="s">
        <v>1214</v>
      </c>
      <c r="C667" s="535" t="s">
        <v>76</v>
      </c>
      <c r="D667" s="536" t="s">
        <v>416</v>
      </c>
      <c r="E667" s="537">
        <v>41560</v>
      </c>
      <c r="F667" s="538">
        <v>5</v>
      </c>
      <c r="G667" s="538">
        <v>2</v>
      </c>
      <c r="H667" s="536" t="s">
        <v>1216</v>
      </c>
    </row>
    <row r="668" spans="2:7" ht="12" outlineLevel="1">
      <c r="B668" s="535"/>
      <c r="C668" s="540" t="s">
        <v>77</v>
      </c>
      <c r="E668" s="537"/>
      <c r="F668" s="538">
        <f>SUBTOTAL(9,F667:F667)</f>
        <v>5</v>
      </c>
      <c r="G668" s="538"/>
    </row>
    <row r="669" spans="1:8" ht="12" outlineLevel="2">
      <c r="A669" s="529">
        <v>21</v>
      </c>
      <c r="B669" s="530" t="s">
        <v>1214</v>
      </c>
      <c r="C669" s="530" t="s">
        <v>180</v>
      </c>
      <c r="D669" s="530" t="s">
        <v>325</v>
      </c>
      <c r="E669" s="531">
        <v>41797</v>
      </c>
      <c r="F669" s="532">
        <v>6</v>
      </c>
      <c r="G669" s="532">
        <v>1</v>
      </c>
      <c r="H669" s="530" t="s">
        <v>1215</v>
      </c>
    </row>
    <row r="670" spans="1:8" ht="12" outlineLevel="1">
      <c r="A670" s="529"/>
      <c r="B670" s="530"/>
      <c r="C670" s="539" t="s">
        <v>182</v>
      </c>
      <c r="D670" s="530"/>
      <c r="E670" s="531"/>
      <c r="F670" s="532">
        <f>SUBTOTAL(9,F669:F669)</f>
        <v>6</v>
      </c>
      <c r="G670" s="532"/>
      <c r="H670" s="530"/>
    </row>
    <row r="671" spans="1:8" ht="12" outlineLevel="2">
      <c r="A671" s="534">
        <v>21</v>
      </c>
      <c r="B671" s="535" t="s">
        <v>1214</v>
      </c>
      <c r="C671" s="535" t="s">
        <v>533</v>
      </c>
      <c r="D671" s="536" t="s">
        <v>422</v>
      </c>
      <c r="E671" s="537">
        <v>41700</v>
      </c>
      <c r="F671" s="538">
        <v>1</v>
      </c>
      <c r="G671" s="538">
        <v>6</v>
      </c>
      <c r="H671" s="536" t="s">
        <v>1217</v>
      </c>
    </row>
    <row r="672" spans="2:7" ht="12" outlineLevel="1">
      <c r="B672" s="535"/>
      <c r="C672" s="540" t="s">
        <v>536</v>
      </c>
      <c r="E672" s="537"/>
      <c r="F672" s="538">
        <f>SUBTOTAL(9,F671:F671)</f>
        <v>1</v>
      </c>
      <c r="G672" s="538"/>
    </row>
    <row r="673" spans="1:8" ht="12" outlineLevel="2">
      <c r="A673" s="534">
        <v>21</v>
      </c>
      <c r="B673" s="535" t="s">
        <v>1214</v>
      </c>
      <c r="C673" s="535" t="s">
        <v>439</v>
      </c>
      <c r="D673" s="536" t="s">
        <v>422</v>
      </c>
      <c r="E673" s="537">
        <v>41700</v>
      </c>
      <c r="F673" s="538">
        <v>4</v>
      </c>
      <c r="G673" s="538">
        <v>3</v>
      </c>
      <c r="H673" s="536" t="s">
        <v>1218</v>
      </c>
    </row>
    <row r="674" spans="1:8" ht="12" outlineLevel="2">
      <c r="A674" s="529">
        <v>21</v>
      </c>
      <c r="B674" s="530" t="s">
        <v>1214</v>
      </c>
      <c r="C674" s="530" t="s">
        <v>439</v>
      </c>
      <c r="D674" s="530" t="s">
        <v>325</v>
      </c>
      <c r="E674" s="531">
        <v>41797</v>
      </c>
      <c r="F674" s="532">
        <v>3</v>
      </c>
      <c r="G674" s="532">
        <v>4</v>
      </c>
      <c r="H674" s="530" t="s">
        <v>1220</v>
      </c>
    </row>
    <row r="675" spans="1:8" s="557" customFormat="1" ht="12" outlineLevel="1">
      <c r="A675" s="547"/>
      <c r="B675" s="548"/>
      <c r="C675" s="548" t="s">
        <v>347</v>
      </c>
      <c r="D675" s="551" t="s">
        <v>1446</v>
      </c>
      <c r="E675" s="552"/>
      <c r="F675" s="549">
        <f>SUBTOTAL(9,F673:F674)</f>
        <v>7</v>
      </c>
      <c r="G675" s="549"/>
      <c r="H675" s="548"/>
    </row>
    <row r="676" spans="1:8" ht="12" outlineLevel="2">
      <c r="A676" s="534">
        <v>21</v>
      </c>
      <c r="B676" s="535" t="s">
        <v>1214</v>
      </c>
      <c r="C676" s="535" t="s">
        <v>228</v>
      </c>
      <c r="D676" s="536" t="s">
        <v>416</v>
      </c>
      <c r="E676" s="537">
        <v>41560</v>
      </c>
      <c r="F676" s="538">
        <v>1</v>
      </c>
      <c r="G676" s="538">
        <v>6</v>
      </c>
      <c r="H676" s="536" t="s">
        <v>1217</v>
      </c>
    </row>
    <row r="677" spans="2:7" ht="12" outlineLevel="1">
      <c r="B677" s="535"/>
      <c r="C677" s="540" t="s">
        <v>229</v>
      </c>
      <c r="E677" s="537"/>
      <c r="F677" s="538">
        <f>SUBTOTAL(9,F676:F676)</f>
        <v>1</v>
      </c>
      <c r="G677" s="538"/>
    </row>
    <row r="678" spans="1:8" ht="12" outlineLevel="2">
      <c r="A678" s="534">
        <v>22</v>
      </c>
      <c r="B678" s="535" t="s">
        <v>1221</v>
      </c>
      <c r="C678" s="535" t="s">
        <v>429</v>
      </c>
      <c r="D678" s="536" t="s">
        <v>422</v>
      </c>
      <c r="E678" s="537">
        <v>41700</v>
      </c>
      <c r="F678" s="538">
        <v>6</v>
      </c>
      <c r="G678" s="538">
        <v>1</v>
      </c>
      <c r="H678" s="536" t="s">
        <v>1222</v>
      </c>
    </row>
    <row r="679" spans="1:8" ht="12" outlineLevel="2">
      <c r="A679" s="529">
        <v>22</v>
      </c>
      <c r="B679" s="530" t="s">
        <v>1221</v>
      </c>
      <c r="C679" s="530" t="s">
        <v>429</v>
      </c>
      <c r="D679" s="530" t="s">
        <v>325</v>
      </c>
      <c r="E679" s="531">
        <v>41797</v>
      </c>
      <c r="F679" s="532">
        <v>1</v>
      </c>
      <c r="G679" s="532">
        <v>6</v>
      </c>
      <c r="H679" s="530" t="s">
        <v>1225</v>
      </c>
    </row>
    <row r="680" spans="1:8" ht="12" outlineLevel="1">
      <c r="A680" s="529"/>
      <c r="B680" s="530"/>
      <c r="C680" s="539" t="s">
        <v>430</v>
      </c>
      <c r="D680" s="530"/>
      <c r="E680" s="531"/>
      <c r="F680" s="532">
        <f>SUBTOTAL(9,F678:F679)</f>
        <v>7</v>
      </c>
      <c r="G680" s="532"/>
      <c r="H680" s="530"/>
    </row>
    <row r="681" spans="1:8" ht="12" outlineLevel="2">
      <c r="A681" s="534">
        <v>22</v>
      </c>
      <c r="B681" s="535" t="s">
        <v>1221</v>
      </c>
      <c r="C681" s="535" t="s">
        <v>1286</v>
      </c>
      <c r="D681" s="536" t="s">
        <v>422</v>
      </c>
      <c r="E681" s="537">
        <v>41700</v>
      </c>
      <c r="F681" s="538">
        <v>1</v>
      </c>
      <c r="G681" s="538">
        <v>6</v>
      </c>
      <c r="H681" s="536" t="s">
        <v>1225</v>
      </c>
    </row>
    <row r="682" spans="2:7" ht="12" outlineLevel="1">
      <c r="B682" s="535"/>
      <c r="C682" s="540" t="s">
        <v>1287</v>
      </c>
      <c r="E682" s="537"/>
      <c r="F682" s="538">
        <f>SUBTOTAL(9,F681:F681)</f>
        <v>1</v>
      </c>
      <c r="G682" s="538"/>
    </row>
    <row r="683" spans="1:8" ht="12" outlineLevel="2">
      <c r="A683" s="529">
        <v>22</v>
      </c>
      <c r="B683" s="530" t="s">
        <v>1221</v>
      </c>
      <c r="C683" s="530" t="s">
        <v>467</v>
      </c>
      <c r="D683" s="530" t="s">
        <v>325</v>
      </c>
      <c r="E683" s="531">
        <v>41797</v>
      </c>
      <c r="F683" s="532">
        <v>5</v>
      </c>
      <c r="G683" s="532">
        <v>2</v>
      </c>
      <c r="H683" s="530" t="s">
        <v>1223</v>
      </c>
    </row>
    <row r="684" spans="1:8" ht="12" outlineLevel="2">
      <c r="A684" s="529">
        <v>22</v>
      </c>
      <c r="B684" s="530" t="s">
        <v>1221</v>
      </c>
      <c r="C684" s="530" t="s">
        <v>467</v>
      </c>
      <c r="D684" s="530" t="s">
        <v>365</v>
      </c>
      <c r="E684" s="531">
        <v>41811</v>
      </c>
      <c r="F684" s="532">
        <v>4</v>
      </c>
      <c r="G684" s="532">
        <v>3</v>
      </c>
      <c r="H684" s="530" t="s">
        <v>1226</v>
      </c>
    </row>
    <row r="685" spans="1:8" ht="12" outlineLevel="1">
      <c r="A685" s="529"/>
      <c r="B685" s="530"/>
      <c r="C685" s="539" t="s">
        <v>468</v>
      </c>
      <c r="D685" s="530"/>
      <c r="E685" s="531"/>
      <c r="F685" s="532">
        <f>SUBTOTAL(9,F683:F684)</f>
        <v>9</v>
      </c>
      <c r="G685" s="532"/>
      <c r="H685" s="530"/>
    </row>
    <row r="686" spans="1:8" ht="12" outlineLevel="2">
      <c r="A686" s="534">
        <v>22</v>
      </c>
      <c r="B686" s="535" t="s">
        <v>1221</v>
      </c>
      <c r="C686" s="535" t="s">
        <v>1645</v>
      </c>
      <c r="D686" s="536" t="s">
        <v>416</v>
      </c>
      <c r="E686" s="537">
        <v>41560</v>
      </c>
      <c r="F686" s="538">
        <v>6</v>
      </c>
      <c r="G686" s="538">
        <v>1</v>
      </c>
      <c r="H686" s="536" t="s">
        <v>1222</v>
      </c>
    </row>
    <row r="687" spans="2:7" ht="12" outlineLevel="1">
      <c r="B687" s="535"/>
      <c r="C687" s="540" t="s">
        <v>1646</v>
      </c>
      <c r="E687" s="537"/>
      <c r="F687" s="538">
        <f>SUBTOTAL(9,F686:F686)</f>
        <v>6</v>
      </c>
      <c r="G687" s="538"/>
    </row>
    <row r="688" spans="1:8" ht="12" outlineLevel="2">
      <c r="A688" s="534">
        <v>22</v>
      </c>
      <c r="B688" s="535" t="s">
        <v>1221</v>
      </c>
      <c r="C688" s="535" t="s">
        <v>153</v>
      </c>
      <c r="D688" s="536" t="s">
        <v>422</v>
      </c>
      <c r="E688" s="537">
        <v>41700</v>
      </c>
      <c r="F688" s="538">
        <v>4</v>
      </c>
      <c r="G688" s="538">
        <v>3</v>
      </c>
      <c r="H688" s="536" t="s">
        <v>1226</v>
      </c>
    </row>
    <row r="689" spans="2:7" ht="12" outlineLevel="1">
      <c r="B689" s="535"/>
      <c r="C689" s="540" t="s">
        <v>154</v>
      </c>
      <c r="E689" s="537"/>
      <c r="F689" s="538">
        <f>SUBTOTAL(9,F688:F688)</f>
        <v>4</v>
      </c>
      <c r="G689" s="538"/>
    </row>
    <row r="690" spans="1:8" ht="12" outlineLevel="2">
      <c r="A690" s="529">
        <v>22</v>
      </c>
      <c r="B690" s="530" t="s">
        <v>1221</v>
      </c>
      <c r="C690" s="530" t="s">
        <v>568</v>
      </c>
      <c r="D690" s="530" t="s">
        <v>325</v>
      </c>
      <c r="E690" s="531">
        <v>41797</v>
      </c>
      <c r="F690" s="532">
        <v>6</v>
      </c>
      <c r="G690" s="532">
        <v>1</v>
      </c>
      <c r="H690" s="530" t="s">
        <v>1222</v>
      </c>
    </row>
    <row r="691" spans="1:8" ht="12" outlineLevel="2">
      <c r="A691" s="529">
        <v>22</v>
      </c>
      <c r="B691" s="530" t="s">
        <v>1221</v>
      </c>
      <c r="C691" s="530" t="s">
        <v>568</v>
      </c>
      <c r="D691" s="530" t="s">
        <v>365</v>
      </c>
      <c r="E691" s="531">
        <v>41811</v>
      </c>
      <c r="F691" s="532">
        <v>6</v>
      </c>
      <c r="G691" s="532">
        <v>1</v>
      </c>
      <c r="H691" s="530" t="s">
        <v>1222</v>
      </c>
    </row>
    <row r="692" spans="1:8" s="557" customFormat="1" ht="12" outlineLevel="1">
      <c r="A692" s="547"/>
      <c r="B692" s="548"/>
      <c r="C692" s="548" t="s">
        <v>569</v>
      </c>
      <c r="D692" s="551" t="s">
        <v>1446</v>
      </c>
      <c r="E692" s="552"/>
      <c r="F692" s="549">
        <f>SUBTOTAL(9,F690:F691)</f>
        <v>12</v>
      </c>
      <c r="G692" s="549"/>
      <c r="H692" s="548"/>
    </row>
    <row r="693" spans="1:8" ht="12" outlineLevel="2">
      <c r="A693" s="534">
        <v>22</v>
      </c>
      <c r="B693" s="535" t="s">
        <v>1221</v>
      </c>
      <c r="C693" s="535" t="s">
        <v>1830</v>
      </c>
      <c r="D693" s="536" t="s">
        <v>416</v>
      </c>
      <c r="E693" s="537">
        <v>41560</v>
      </c>
      <c r="F693" s="538">
        <v>5</v>
      </c>
      <c r="G693" s="538">
        <v>2</v>
      </c>
      <c r="H693" s="536" t="s">
        <v>1223</v>
      </c>
    </row>
    <row r="694" spans="2:7" ht="12" outlineLevel="1">
      <c r="B694" s="535"/>
      <c r="C694" s="540" t="s">
        <v>1832</v>
      </c>
      <c r="E694" s="537"/>
      <c r="F694" s="538">
        <f>SUBTOTAL(9,F693:F693)</f>
        <v>5</v>
      </c>
      <c r="G694" s="538"/>
    </row>
    <row r="695" spans="1:8" ht="12" outlineLevel="2">
      <c r="A695" s="534">
        <v>22</v>
      </c>
      <c r="B695" s="535" t="s">
        <v>1221</v>
      </c>
      <c r="C695" s="535" t="s">
        <v>310</v>
      </c>
      <c r="D695" s="536" t="s">
        <v>416</v>
      </c>
      <c r="E695" s="537">
        <v>41560</v>
      </c>
      <c r="F695" s="538">
        <v>3</v>
      </c>
      <c r="G695" s="538">
        <v>4</v>
      </c>
      <c r="H695" s="536" t="s">
        <v>1224</v>
      </c>
    </row>
    <row r="696" spans="2:7" ht="12" outlineLevel="1">
      <c r="B696" s="535"/>
      <c r="C696" s="540" t="s">
        <v>311</v>
      </c>
      <c r="E696" s="537"/>
      <c r="F696" s="538">
        <f>SUBTOTAL(9,F695:F695)</f>
        <v>3</v>
      </c>
      <c r="G696" s="538"/>
    </row>
    <row r="697" spans="1:8" ht="12" outlineLevel="2">
      <c r="A697" s="529">
        <v>22</v>
      </c>
      <c r="B697" s="530" t="s">
        <v>1221</v>
      </c>
      <c r="C697" s="530" t="s">
        <v>2152</v>
      </c>
      <c r="D697" s="530" t="s">
        <v>325</v>
      </c>
      <c r="E697" s="531">
        <v>41797</v>
      </c>
      <c r="F697" s="532">
        <v>4</v>
      </c>
      <c r="G697" s="532">
        <v>3</v>
      </c>
      <c r="H697" s="530" t="s">
        <v>1226</v>
      </c>
    </row>
    <row r="698" spans="1:8" ht="12" outlineLevel="1">
      <c r="A698" s="529"/>
      <c r="B698" s="530"/>
      <c r="C698" s="539" t="s">
        <v>2155</v>
      </c>
      <c r="D698" s="530"/>
      <c r="E698" s="531"/>
      <c r="F698" s="532">
        <f>SUBTOTAL(9,F697:F697)</f>
        <v>4</v>
      </c>
      <c r="G698" s="532"/>
      <c r="H698" s="530"/>
    </row>
    <row r="699" spans="1:8" ht="12" outlineLevel="2">
      <c r="A699" s="534">
        <v>22</v>
      </c>
      <c r="B699" s="535" t="s">
        <v>1221</v>
      </c>
      <c r="C699" s="535" t="s">
        <v>117</v>
      </c>
      <c r="D699" s="536" t="s">
        <v>422</v>
      </c>
      <c r="E699" s="537">
        <v>41700</v>
      </c>
      <c r="F699" s="538">
        <v>5</v>
      </c>
      <c r="G699" s="538">
        <v>2</v>
      </c>
      <c r="H699" s="536" t="s">
        <v>1223</v>
      </c>
    </row>
    <row r="700" spans="2:7" ht="12" outlineLevel="1">
      <c r="B700" s="535"/>
      <c r="C700" s="540" t="s">
        <v>140</v>
      </c>
      <c r="E700" s="537"/>
      <c r="F700" s="538">
        <f>SUBTOTAL(9,F699:F699)</f>
        <v>5</v>
      </c>
      <c r="G700" s="538"/>
    </row>
    <row r="701" spans="1:8" ht="12" outlineLevel="2">
      <c r="A701" s="534">
        <v>22</v>
      </c>
      <c r="B701" s="535" t="s">
        <v>1221</v>
      </c>
      <c r="C701" s="535" t="s">
        <v>352</v>
      </c>
      <c r="D701" s="536" t="s">
        <v>422</v>
      </c>
      <c r="E701" s="537">
        <v>41700</v>
      </c>
      <c r="F701" s="538">
        <v>2</v>
      </c>
      <c r="G701" s="538">
        <v>5</v>
      </c>
      <c r="H701" s="536" t="s">
        <v>1228</v>
      </c>
    </row>
    <row r="702" spans="2:7" ht="12" outlineLevel="1">
      <c r="B702" s="535"/>
      <c r="C702" s="540" t="s">
        <v>353</v>
      </c>
      <c r="E702" s="537"/>
      <c r="F702" s="538">
        <f>SUBTOTAL(9,F701:F701)</f>
        <v>2</v>
      </c>
      <c r="G702" s="538"/>
    </row>
    <row r="703" spans="1:8" ht="12" outlineLevel="2">
      <c r="A703" s="534">
        <v>22</v>
      </c>
      <c r="B703" s="535" t="s">
        <v>1221</v>
      </c>
      <c r="C703" s="535" t="s">
        <v>228</v>
      </c>
      <c r="D703" s="536" t="s">
        <v>416</v>
      </c>
      <c r="E703" s="537">
        <v>41560</v>
      </c>
      <c r="F703" s="538">
        <v>1</v>
      </c>
      <c r="G703" s="538">
        <v>6</v>
      </c>
      <c r="H703" s="536" t="s">
        <v>1225</v>
      </c>
    </row>
    <row r="704" spans="1:8" ht="12" outlineLevel="2">
      <c r="A704" s="529">
        <v>22</v>
      </c>
      <c r="B704" s="530" t="s">
        <v>1221</v>
      </c>
      <c r="C704" s="530" t="s">
        <v>228</v>
      </c>
      <c r="D704" s="530" t="s">
        <v>325</v>
      </c>
      <c r="E704" s="531">
        <v>41797</v>
      </c>
      <c r="F704" s="532">
        <v>3</v>
      </c>
      <c r="G704" s="532">
        <v>4</v>
      </c>
      <c r="H704" s="530" t="s">
        <v>1224</v>
      </c>
    </row>
    <row r="705" spans="1:8" ht="12" outlineLevel="1">
      <c r="A705" s="529"/>
      <c r="B705" s="530"/>
      <c r="C705" s="539" t="s">
        <v>229</v>
      </c>
      <c r="D705" s="530"/>
      <c r="E705" s="531"/>
      <c r="F705" s="532">
        <f>SUBTOTAL(9,F703:F704)</f>
        <v>4</v>
      </c>
      <c r="G705" s="532"/>
      <c r="H705" s="530"/>
    </row>
    <row r="706" spans="1:8" ht="12" outlineLevel="2">
      <c r="A706" s="534">
        <v>22</v>
      </c>
      <c r="B706" s="535" t="s">
        <v>1221</v>
      </c>
      <c r="C706" s="535" t="s">
        <v>199</v>
      </c>
      <c r="D706" s="536" t="s">
        <v>422</v>
      </c>
      <c r="E706" s="537">
        <v>41700</v>
      </c>
      <c r="F706" s="538">
        <v>3</v>
      </c>
      <c r="G706" s="538">
        <v>4</v>
      </c>
      <c r="H706" s="536" t="s">
        <v>1224</v>
      </c>
    </row>
    <row r="707" spans="2:7" ht="12" outlineLevel="1">
      <c r="B707" s="535"/>
      <c r="C707" s="540" t="s">
        <v>200</v>
      </c>
      <c r="E707" s="537"/>
      <c r="F707" s="538">
        <f>SUBTOTAL(9,F706:F706)</f>
        <v>3</v>
      </c>
      <c r="G707" s="538"/>
    </row>
    <row r="708" spans="1:8" ht="12" outlineLevel="2">
      <c r="A708" s="534">
        <v>22</v>
      </c>
      <c r="B708" s="535" t="s">
        <v>1221</v>
      </c>
      <c r="C708" s="535" t="s">
        <v>417</v>
      </c>
      <c r="D708" s="536" t="s">
        <v>416</v>
      </c>
      <c r="E708" s="537">
        <v>41560</v>
      </c>
      <c r="F708" s="538">
        <v>4</v>
      </c>
      <c r="G708" s="538">
        <v>3</v>
      </c>
      <c r="H708" s="536" t="s">
        <v>1226</v>
      </c>
    </row>
    <row r="709" spans="2:7" ht="12" outlineLevel="1">
      <c r="B709" s="535"/>
      <c r="C709" s="540" t="s">
        <v>418</v>
      </c>
      <c r="E709" s="537"/>
      <c r="F709" s="538">
        <f>SUBTOTAL(9,F708:F708)</f>
        <v>4</v>
      </c>
      <c r="G709" s="538"/>
    </row>
    <row r="710" spans="1:8" ht="12" outlineLevel="2">
      <c r="A710" s="534">
        <v>22</v>
      </c>
      <c r="B710" s="535" t="s">
        <v>1221</v>
      </c>
      <c r="C710" s="535" t="s">
        <v>80</v>
      </c>
      <c r="D710" s="536" t="s">
        <v>416</v>
      </c>
      <c r="E710" s="537">
        <v>41560</v>
      </c>
      <c r="F710" s="538">
        <v>2</v>
      </c>
      <c r="G710" s="538">
        <v>5</v>
      </c>
      <c r="H710" s="536" t="s">
        <v>1228</v>
      </c>
    </row>
    <row r="711" spans="2:7" ht="12" outlineLevel="1">
      <c r="B711" s="535"/>
      <c r="C711" s="540" t="s">
        <v>1973</v>
      </c>
      <c r="E711" s="537"/>
      <c r="F711" s="538">
        <f>SUBTOTAL(9,F710:F710)</f>
        <v>2</v>
      </c>
      <c r="G711" s="538"/>
    </row>
    <row r="712" spans="1:8" ht="12" outlineLevel="2">
      <c r="A712" s="529">
        <v>22</v>
      </c>
      <c r="B712" s="530" t="s">
        <v>1221</v>
      </c>
      <c r="C712" s="530" t="s">
        <v>204</v>
      </c>
      <c r="D712" s="530" t="s">
        <v>325</v>
      </c>
      <c r="E712" s="531">
        <v>41797</v>
      </c>
      <c r="F712" s="532">
        <v>2</v>
      </c>
      <c r="G712" s="532">
        <v>5</v>
      </c>
      <c r="H712" s="530" t="s">
        <v>1228</v>
      </c>
    </row>
    <row r="713" spans="1:8" ht="12" outlineLevel="1">
      <c r="A713" s="529"/>
      <c r="B713" s="530"/>
      <c r="C713" s="539" t="s">
        <v>205</v>
      </c>
      <c r="D713" s="530"/>
      <c r="E713" s="531"/>
      <c r="F713" s="532">
        <f>SUBTOTAL(9,F712:F712)</f>
        <v>2</v>
      </c>
      <c r="G713" s="532"/>
      <c r="H713" s="530"/>
    </row>
    <row r="714" spans="1:8" ht="12" outlineLevel="2">
      <c r="A714" s="534">
        <v>23</v>
      </c>
      <c r="B714" s="535" t="s">
        <v>1230</v>
      </c>
      <c r="C714" s="535" t="s">
        <v>429</v>
      </c>
      <c r="D714" s="536" t="s">
        <v>422</v>
      </c>
      <c r="E714" s="537">
        <v>41700</v>
      </c>
      <c r="F714" s="538">
        <v>5</v>
      </c>
      <c r="G714" s="538">
        <v>2</v>
      </c>
      <c r="H714" s="536" t="s">
        <v>1233</v>
      </c>
    </row>
    <row r="715" spans="2:7" ht="12" outlineLevel="1">
      <c r="B715" s="535"/>
      <c r="C715" s="540" t="s">
        <v>430</v>
      </c>
      <c r="E715" s="537"/>
      <c r="F715" s="538">
        <f>SUBTOTAL(9,F714:F714)</f>
        <v>5</v>
      </c>
      <c r="G715" s="538"/>
    </row>
    <row r="716" spans="1:8" ht="12" outlineLevel="2">
      <c r="A716" s="534">
        <v>23</v>
      </c>
      <c r="B716" s="535" t="s">
        <v>1230</v>
      </c>
      <c r="C716" s="535" t="s">
        <v>469</v>
      </c>
      <c r="D716" s="536" t="s">
        <v>422</v>
      </c>
      <c r="E716" s="537">
        <v>41700</v>
      </c>
      <c r="F716" s="538">
        <v>6</v>
      </c>
      <c r="G716" s="538">
        <v>1</v>
      </c>
      <c r="H716" s="536" t="s">
        <v>1235</v>
      </c>
    </row>
    <row r="717" spans="2:7" ht="12" outlineLevel="1">
      <c r="B717" s="535"/>
      <c r="C717" s="540" t="s">
        <v>322</v>
      </c>
      <c r="E717" s="537"/>
      <c r="F717" s="538">
        <f>SUBTOTAL(9,F716:F716)</f>
        <v>6</v>
      </c>
      <c r="G717" s="538"/>
    </row>
    <row r="718" spans="1:8" ht="12" outlineLevel="2">
      <c r="A718" s="529">
        <v>23</v>
      </c>
      <c r="B718" s="530" t="s">
        <v>1230</v>
      </c>
      <c r="C718" s="530" t="s">
        <v>467</v>
      </c>
      <c r="D718" s="530" t="s">
        <v>325</v>
      </c>
      <c r="E718" s="531">
        <v>41797</v>
      </c>
      <c r="F718" s="532">
        <v>3</v>
      </c>
      <c r="G718" s="532">
        <v>4</v>
      </c>
      <c r="H718" s="530" t="s">
        <v>1231</v>
      </c>
    </row>
    <row r="719" spans="1:8" ht="12" outlineLevel="1">
      <c r="A719" s="529"/>
      <c r="B719" s="530"/>
      <c r="C719" s="539" t="s">
        <v>468</v>
      </c>
      <c r="D719" s="530"/>
      <c r="E719" s="531"/>
      <c r="F719" s="532">
        <f>SUBTOTAL(9,F718:F718)</f>
        <v>3</v>
      </c>
      <c r="G719" s="532"/>
      <c r="H719" s="530"/>
    </row>
    <row r="720" spans="1:8" ht="12" outlineLevel="2">
      <c r="A720" s="534">
        <v>23</v>
      </c>
      <c r="B720" s="535" t="s">
        <v>1230</v>
      </c>
      <c r="C720" s="535" t="s">
        <v>2068</v>
      </c>
      <c r="D720" s="536" t="s">
        <v>416</v>
      </c>
      <c r="E720" s="537">
        <v>41560</v>
      </c>
      <c r="F720" s="538">
        <v>2</v>
      </c>
      <c r="G720" s="538">
        <v>5</v>
      </c>
      <c r="H720" s="536" t="s">
        <v>1232</v>
      </c>
    </row>
    <row r="721" spans="2:7" ht="12" outlineLevel="1">
      <c r="B721" s="535"/>
      <c r="C721" s="540" t="s">
        <v>2069</v>
      </c>
      <c r="E721" s="537"/>
      <c r="F721" s="538">
        <f>SUBTOTAL(9,F720:F720)</f>
        <v>2</v>
      </c>
      <c r="G721" s="538"/>
    </row>
    <row r="722" spans="1:8" ht="12" outlineLevel="2">
      <c r="A722" s="534">
        <v>23</v>
      </c>
      <c r="B722" s="535" t="s">
        <v>1230</v>
      </c>
      <c r="C722" s="535" t="s">
        <v>521</v>
      </c>
      <c r="D722" s="536" t="s">
        <v>416</v>
      </c>
      <c r="E722" s="537">
        <v>41560</v>
      </c>
      <c r="F722" s="538">
        <v>4</v>
      </c>
      <c r="G722" s="538">
        <v>3</v>
      </c>
      <c r="H722" s="536" t="s">
        <v>1234</v>
      </c>
    </row>
    <row r="723" spans="2:7" ht="12" outlineLevel="1">
      <c r="B723" s="535"/>
      <c r="C723" s="540" t="s">
        <v>700</v>
      </c>
      <c r="E723" s="537"/>
      <c r="F723" s="538">
        <f>SUBTOTAL(9,F722:F722)</f>
        <v>4</v>
      </c>
      <c r="G723" s="538"/>
    </row>
    <row r="724" spans="1:8" ht="12" outlineLevel="2">
      <c r="A724" s="534">
        <v>23</v>
      </c>
      <c r="B724" s="535" t="s">
        <v>1230</v>
      </c>
      <c r="C724" s="535" t="s">
        <v>262</v>
      </c>
      <c r="D724" s="536" t="s">
        <v>416</v>
      </c>
      <c r="E724" s="537">
        <v>41560</v>
      </c>
      <c r="F724" s="538">
        <v>6</v>
      </c>
      <c r="G724" s="538">
        <v>1</v>
      </c>
      <c r="H724" s="536" t="s">
        <v>1235</v>
      </c>
    </row>
    <row r="725" spans="1:8" ht="12" outlineLevel="2">
      <c r="A725" s="534">
        <v>23</v>
      </c>
      <c r="B725" s="535" t="s">
        <v>1230</v>
      </c>
      <c r="C725" s="535" t="s">
        <v>262</v>
      </c>
      <c r="D725" s="536" t="s">
        <v>416</v>
      </c>
      <c r="E725" s="537">
        <v>41560</v>
      </c>
      <c r="F725" s="538">
        <v>5</v>
      </c>
      <c r="G725" s="538">
        <v>2</v>
      </c>
      <c r="H725" s="536" t="s">
        <v>1233</v>
      </c>
    </row>
    <row r="726" spans="1:8" ht="12" outlineLevel="2">
      <c r="A726" s="534">
        <v>23</v>
      </c>
      <c r="B726" s="535" t="s">
        <v>1230</v>
      </c>
      <c r="C726" s="535" t="s">
        <v>262</v>
      </c>
      <c r="D726" s="536" t="s">
        <v>416</v>
      </c>
      <c r="E726" s="537">
        <v>41560</v>
      </c>
      <c r="F726" s="538">
        <v>3</v>
      </c>
      <c r="G726" s="538">
        <v>4</v>
      </c>
      <c r="H726" s="536" t="s">
        <v>1231</v>
      </c>
    </row>
    <row r="727" spans="1:8" ht="12" outlineLevel="2">
      <c r="A727" s="529">
        <v>23</v>
      </c>
      <c r="B727" s="530" t="s">
        <v>1230</v>
      </c>
      <c r="C727" s="530" t="s">
        <v>262</v>
      </c>
      <c r="D727" s="530" t="s">
        <v>325</v>
      </c>
      <c r="E727" s="531">
        <v>41797</v>
      </c>
      <c r="F727" s="532">
        <v>6</v>
      </c>
      <c r="G727" s="532">
        <v>1</v>
      </c>
      <c r="H727" s="530" t="s">
        <v>1235</v>
      </c>
    </row>
    <row r="728" spans="1:8" ht="12" outlineLevel="2">
      <c r="A728" s="529">
        <v>23</v>
      </c>
      <c r="B728" s="530" t="s">
        <v>1230</v>
      </c>
      <c r="C728" s="530" t="s">
        <v>262</v>
      </c>
      <c r="D728" s="530" t="s">
        <v>325</v>
      </c>
      <c r="E728" s="531">
        <v>41797</v>
      </c>
      <c r="F728" s="532">
        <v>2</v>
      </c>
      <c r="G728" s="532">
        <v>5</v>
      </c>
      <c r="H728" s="530" t="s">
        <v>1232</v>
      </c>
    </row>
    <row r="729" spans="1:8" ht="12" outlineLevel="2">
      <c r="A729" s="529">
        <v>23</v>
      </c>
      <c r="B729" s="530" t="s">
        <v>1230</v>
      </c>
      <c r="C729" s="530" t="s">
        <v>262</v>
      </c>
      <c r="D729" s="530" t="s">
        <v>365</v>
      </c>
      <c r="E729" s="531">
        <v>41811</v>
      </c>
      <c r="F729" s="532">
        <v>2</v>
      </c>
      <c r="G729" s="532">
        <v>5</v>
      </c>
      <c r="H729" s="530" t="s">
        <v>1232</v>
      </c>
    </row>
    <row r="730" spans="1:8" s="557" customFormat="1" ht="12" outlineLevel="1">
      <c r="A730" s="547"/>
      <c r="B730" s="548"/>
      <c r="C730" s="548" t="s">
        <v>264</v>
      </c>
      <c r="D730" s="551" t="s">
        <v>1446</v>
      </c>
      <c r="E730" s="552"/>
      <c r="F730" s="549">
        <f>SUBTOTAL(9,F724:F729)</f>
        <v>24</v>
      </c>
      <c r="G730" s="549"/>
      <c r="H730" s="548"/>
    </row>
    <row r="731" spans="1:8" ht="12" outlineLevel="2">
      <c r="A731" s="534">
        <v>23</v>
      </c>
      <c r="B731" s="535" t="s">
        <v>1230</v>
      </c>
      <c r="C731" s="535" t="s">
        <v>350</v>
      </c>
      <c r="D731" s="536" t="s">
        <v>422</v>
      </c>
      <c r="E731" s="537">
        <v>41700</v>
      </c>
      <c r="F731" s="538">
        <v>2</v>
      </c>
      <c r="G731" s="538">
        <v>5</v>
      </c>
      <c r="H731" s="536" t="s">
        <v>1232</v>
      </c>
    </row>
    <row r="732" spans="1:8" ht="12" outlineLevel="2">
      <c r="A732" s="529">
        <v>23</v>
      </c>
      <c r="B732" s="530" t="s">
        <v>1230</v>
      </c>
      <c r="C732" s="530" t="s">
        <v>350</v>
      </c>
      <c r="D732" s="530" t="s">
        <v>325</v>
      </c>
      <c r="E732" s="531">
        <v>41797</v>
      </c>
      <c r="F732" s="532">
        <v>5</v>
      </c>
      <c r="G732" s="532">
        <v>2</v>
      </c>
      <c r="H732" s="530" t="s">
        <v>1233</v>
      </c>
    </row>
    <row r="733" spans="1:8" ht="12" outlineLevel="2">
      <c r="A733" s="529">
        <v>23</v>
      </c>
      <c r="B733" s="530" t="s">
        <v>1230</v>
      </c>
      <c r="C733" s="530" t="s">
        <v>350</v>
      </c>
      <c r="D733" s="530" t="s">
        <v>365</v>
      </c>
      <c r="E733" s="531">
        <v>41811</v>
      </c>
      <c r="F733" s="532">
        <v>1</v>
      </c>
      <c r="G733" s="532">
        <v>6</v>
      </c>
      <c r="H733" s="530" t="s">
        <v>1236</v>
      </c>
    </row>
    <row r="734" spans="1:8" ht="12" outlineLevel="1">
      <c r="A734" s="529"/>
      <c r="B734" s="530"/>
      <c r="C734" s="539" t="s">
        <v>351</v>
      </c>
      <c r="D734" s="530"/>
      <c r="E734" s="531"/>
      <c r="F734" s="532">
        <f>SUBTOTAL(9,F731:F733)</f>
        <v>8</v>
      </c>
      <c r="G734" s="532"/>
      <c r="H734" s="530"/>
    </row>
    <row r="735" spans="1:8" ht="12" outlineLevel="2">
      <c r="A735" s="529">
        <v>23</v>
      </c>
      <c r="B735" s="530" t="s">
        <v>1230</v>
      </c>
      <c r="C735" s="530" t="s">
        <v>199</v>
      </c>
      <c r="D735" s="530" t="s">
        <v>325</v>
      </c>
      <c r="E735" s="531">
        <v>41797</v>
      </c>
      <c r="F735" s="532">
        <v>4</v>
      </c>
      <c r="G735" s="532">
        <v>3</v>
      </c>
      <c r="H735" s="530" t="s">
        <v>1234</v>
      </c>
    </row>
    <row r="736" spans="1:8" ht="12" outlineLevel="1">
      <c r="A736" s="529"/>
      <c r="B736" s="530"/>
      <c r="C736" s="539" t="s">
        <v>200</v>
      </c>
      <c r="D736" s="530"/>
      <c r="E736" s="531"/>
      <c r="F736" s="532">
        <f>SUBTOTAL(9,F735:F735)</f>
        <v>4</v>
      </c>
      <c r="G736" s="532"/>
      <c r="H736" s="530"/>
    </row>
    <row r="737" spans="1:8" ht="12" outlineLevel="2">
      <c r="A737" s="534">
        <v>23</v>
      </c>
      <c r="B737" s="535" t="s">
        <v>1230</v>
      </c>
      <c r="C737" s="535" t="s">
        <v>105</v>
      </c>
      <c r="D737" s="536" t="s">
        <v>416</v>
      </c>
      <c r="E737" s="537">
        <v>41560</v>
      </c>
      <c r="F737" s="538">
        <v>1</v>
      </c>
      <c r="G737" s="538">
        <v>6</v>
      </c>
      <c r="H737" s="536" t="s">
        <v>1236</v>
      </c>
    </row>
    <row r="738" spans="2:7" ht="12" outlineLevel="1">
      <c r="B738" s="535"/>
      <c r="C738" s="540" t="s">
        <v>106</v>
      </c>
      <c r="E738" s="537"/>
      <c r="F738" s="538">
        <f>SUBTOTAL(9,F737:F737)</f>
        <v>1</v>
      </c>
      <c r="G738" s="538"/>
    </row>
    <row r="739" spans="1:8" ht="12" outlineLevel="2">
      <c r="A739" s="534">
        <v>23</v>
      </c>
      <c r="B739" s="535" t="s">
        <v>1230</v>
      </c>
      <c r="C739" s="535" t="s">
        <v>148</v>
      </c>
      <c r="D739" s="536" t="s">
        <v>422</v>
      </c>
      <c r="E739" s="537">
        <v>41700</v>
      </c>
      <c r="F739" s="538">
        <v>4</v>
      </c>
      <c r="G739" s="538">
        <v>3</v>
      </c>
      <c r="H739" s="536" t="s">
        <v>1234</v>
      </c>
    </row>
    <row r="740" spans="1:8" ht="12" outlineLevel="2">
      <c r="A740" s="534">
        <v>23</v>
      </c>
      <c r="B740" s="535" t="s">
        <v>1230</v>
      </c>
      <c r="C740" s="535" t="s">
        <v>148</v>
      </c>
      <c r="D740" s="536" t="s">
        <v>422</v>
      </c>
      <c r="E740" s="537">
        <v>41700</v>
      </c>
      <c r="F740" s="538">
        <v>1</v>
      </c>
      <c r="G740" s="538">
        <v>6</v>
      </c>
      <c r="H740" s="536" t="s">
        <v>1236</v>
      </c>
    </row>
    <row r="741" spans="1:8" ht="12" outlineLevel="2">
      <c r="A741" s="529">
        <v>23</v>
      </c>
      <c r="B741" s="530" t="s">
        <v>1230</v>
      </c>
      <c r="C741" s="530" t="s">
        <v>148</v>
      </c>
      <c r="D741" s="530" t="s">
        <v>325</v>
      </c>
      <c r="E741" s="531">
        <v>41797</v>
      </c>
      <c r="F741" s="532">
        <v>1</v>
      </c>
      <c r="G741" s="532">
        <v>6</v>
      </c>
      <c r="H741" s="530" t="s">
        <v>1236</v>
      </c>
    </row>
    <row r="742" spans="1:8" ht="12" outlineLevel="1">
      <c r="A742" s="529"/>
      <c r="B742" s="530"/>
      <c r="C742" s="539" t="s">
        <v>149</v>
      </c>
      <c r="D742" s="530"/>
      <c r="E742" s="531"/>
      <c r="F742" s="532">
        <f>SUBTOTAL(9,F739:F741)</f>
        <v>6</v>
      </c>
      <c r="G742" s="532"/>
      <c r="H742" s="530"/>
    </row>
    <row r="743" spans="1:8" ht="12" outlineLevel="2">
      <c r="A743" s="534">
        <v>23</v>
      </c>
      <c r="B743" s="535" t="s">
        <v>1230</v>
      </c>
      <c r="C743" s="535" t="s">
        <v>417</v>
      </c>
      <c r="D743" s="536" t="s">
        <v>422</v>
      </c>
      <c r="E743" s="537">
        <v>41700</v>
      </c>
      <c r="F743" s="538">
        <v>3</v>
      </c>
      <c r="G743" s="538">
        <v>4</v>
      </c>
      <c r="H743" s="536" t="s">
        <v>1231</v>
      </c>
    </row>
    <row r="744" spans="2:7" ht="12" outlineLevel="1">
      <c r="B744" s="535"/>
      <c r="C744" s="540" t="s">
        <v>418</v>
      </c>
      <c r="E744" s="537"/>
      <c r="F744" s="538">
        <f>SUBTOTAL(9,F743:F743)</f>
        <v>3</v>
      </c>
      <c r="G744" s="538"/>
    </row>
    <row r="745" spans="1:8" ht="12" outlineLevel="2">
      <c r="A745" s="534">
        <v>24</v>
      </c>
      <c r="B745" s="535" t="s">
        <v>1237</v>
      </c>
      <c r="C745" s="535" t="s">
        <v>1614</v>
      </c>
      <c r="D745" s="536" t="s">
        <v>422</v>
      </c>
      <c r="E745" s="537">
        <v>41700</v>
      </c>
      <c r="F745" s="538">
        <v>4</v>
      </c>
      <c r="G745" s="538">
        <v>3</v>
      </c>
      <c r="H745" s="536" t="s">
        <v>1241</v>
      </c>
    </row>
    <row r="746" spans="1:8" ht="12" outlineLevel="2">
      <c r="A746" s="534">
        <v>24</v>
      </c>
      <c r="B746" s="535" t="s">
        <v>1237</v>
      </c>
      <c r="C746" s="535" t="s">
        <v>1614</v>
      </c>
      <c r="D746" s="536" t="s">
        <v>422</v>
      </c>
      <c r="E746" s="537">
        <v>41700</v>
      </c>
      <c r="F746" s="538">
        <v>3</v>
      </c>
      <c r="G746" s="538">
        <v>4</v>
      </c>
      <c r="H746" s="536" t="s">
        <v>1239</v>
      </c>
    </row>
    <row r="747" spans="2:7" ht="12" outlineLevel="1">
      <c r="B747" s="535"/>
      <c r="C747" s="540" t="s">
        <v>1616</v>
      </c>
      <c r="E747" s="537"/>
      <c r="F747" s="538">
        <f>SUBTOTAL(9,F745:F746)</f>
        <v>7</v>
      </c>
      <c r="G747" s="538"/>
    </row>
    <row r="748" spans="1:8" ht="12" outlineLevel="2">
      <c r="A748" s="534">
        <v>24</v>
      </c>
      <c r="B748" s="535" t="s">
        <v>1237</v>
      </c>
      <c r="C748" s="535" t="s">
        <v>2054</v>
      </c>
      <c r="D748" s="536" t="s">
        <v>416</v>
      </c>
      <c r="E748" s="537">
        <v>41560</v>
      </c>
      <c r="F748" s="538">
        <v>4</v>
      </c>
      <c r="G748" s="538">
        <v>3</v>
      </c>
      <c r="H748" s="536" t="s">
        <v>1241</v>
      </c>
    </row>
    <row r="749" spans="1:8" ht="12" outlineLevel="2">
      <c r="A749" s="534">
        <v>24</v>
      </c>
      <c r="B749" s="535" t="s">
        <v>1237</v>
      </c>
      <c r="C749" s="535" t="s">
        <v>2054</v>
      </c>
      <c r="D749" s="536" t="s">
        <v>416</v>
      </c>
      <c r="E749" s="537">
        <v>41560</v>
      </c>
      <c r="F749" s="538">
        <v>2</v>
      </c>
      <c r="G749" s="538">
        <v>5</v>
      </c>
      <c r="H749" s="536" t="s">
        <v>1243</v>
      </c>
    </row>
    <row r="750" spans="2:7" ht="12" outlineLevel="1">
      <c r="B750" s="535"/>
      <c r="C750" s="540" t="s">
        <v>2055</v>
      </c>
      <c r="E750" s="537"/>
      <c r="F750" s="538">
        <f>SUBTOTAL(9,F748:F749)</f>
        <v>6</v>
      </c>
      <c r="G750" s="538"/>
    </row>
    <row r="751" spans="1:8" ht="12" outlineLevel="2">
      <c r="A751" s="529">
        <v>24</v>
      </c>
      <c r="B751" s="530" t="s">
        <v>1237</v>
      </c>
      <c r="C751" s="530" t="s">
        <v>167</v>
      </c>
      <c r="D751" s="530" t="s">
        <v>325</v>
      </c>
      <c r="E751" s="531">
        <v>41797</v>
      </c>
      <c r="F751" s="532">
        <v>4</v>
      </c>
      <c r="G751" s="532">
        <v>3</v>
      </c>
      <c r="H751" s="530" t="s">
        <v>1241</v>
      </c>
    </row>
    <row r="752" spans="1:8" ht="12" outlineLevel="1">
      <c r="A752" s="529"/>
      <c r="B752" s="530"/>
      <c r="C752" s="539" t="s">
        <v>170</v>
      </c>
      <c r="D752" s="530"/>
      <c r="E752" s="531"/>
      <c r="F752" s="532">
        <f>SUBTOTAL(9,F751:F751)</f>
        <v>4</v>
      </c>
      <c r="G752" s="532"/>
      <c r="H752" s="530"/>
    </row>
    <row r="753" spans="1:8" ht="12" outlineLevel="2">
      <c r="A753" s="534">
        <v>24</v>
      </c>
      <c r="B753" s="535" t="s">
        <v>1237</v>
      </c>
      <c r="C753" s="535" t="s">
        <v>138</v>
      </c>
      <c r="D753" s="536" t="s">
        <v>422</v>
      </c>
      <c r="E753" s="537">
        <v>41700</v>
      </c>
      <c r="F753" s="538">
        <v>2</v>
      </c>
      <c r="G753" s="538">
        <v>5</v>
      </c>
      <c r="H753" s="536" t="s">
        <v>1243</v>
      </c>
    </row>
    <row r="754" spans="1:8" ht="12" outlineLevel="2">
      <c r="A754" s="534">
        <v>24</v>
      </c>
      <c r="B754" s="535" t="s">
        <v>1237</v>
      </c>
      <c r="C754" s="535" t="s">
        <v>138</v>
      </c>
      <c r="D754" s="536" t="s">
        <v>416</v>
      </c>
      <c r="E754" s="537">
        <v>41560</v>
      </c>
      <c r="F754" s="538">
        <v>5</v>
      </c>
      <c r="G754" s="538">
        <v>2</v>
      </c>
      <c r="H754" s="536" t="s">
        <v>1240</v>
      </c>
    </row>
    <row r="755" spans="1:8" ht="12" outlineLevel="2">
      <c r="A755" s="534">
        <v>24</v>
      </c>
      <c r="B755" s="535" t="s">
        <v>1237</v>
      </c>
      <c r="C755" s="535" t="s">
        <v>138</v>
      </c>
      <c r="D755" s="536" t="s">
        <v>416</v>
      </c>
      <c r="E755" s="537">
        <v>41560</v>
      </c>
      <c r="F755" s="538">
        <v>3</v>
      </c>
      <c r="G755" s="538">
        <v>4</v>
      </c>
      <c r="H755" s="536" t="s">
        <v>1239</v>
      </c>
    </row>
    <row r="756" spans="1:8" ht="12" outlineLevel="2">
      <c r="A756" s="529">
        <v>24</v>
      </c>
      <c r="B756" s="530" t="s">
        <v>1237</v>
      </c>
      <c r="C756" s="530" t="s">
        <v>138</v>
      </c>
      <c r="D756" s="530" t="s">
        <v>325</v>
      </c>
      <c r="E756" s="531">
        <v>41797</v>
      </c>
      <c r="F756" s="532">
        <v>5</v>
      </c>
      <c r="G756" s="532">
        <v>2</v>
      </c>
      <c r="H756" s="530" t="s">
        <v>1240</v>
      </c>
    </row>
    <row r="757" spans="1:8" ht="12" outlineLevel="2">
      <c r="A757" s="529">
        <v>24</v>
      </c>
      <c r="B757" s="530" t="s">
        <v>1237</v>
      </c>
      <c r="C757" s="530" t="s">
        <v>138</v>
      </c>
      <c r="D757" s="530" t="s">
        <v>325</v>
      </c>
      <c r="E757" s="531">
        <v>41797</v>
      </c>
      <c r="F757" s="532">
        <v>3</v>
      </c>
      <c r="G757" s="532">
        <v>4</v>
      </c>
      <c r="H757" s="530" t="s">
        <v>1239</v>
      </c>
    </row>
    <row r="758" spans="1:8" s="557" customFormat="1" ht="12" outlineLevel="1">
      <c r="A758" s="547"/>
      <c r="B758" s="548"/>
      <c r="C758" s="548" t="s">
        <v>139</v>
      </c>
      <c r="D758" s="551" t="s">
        <v>1446</v>
      </c>
      <c r="E758" s="552"/>
      <c r="F758" s="549">
        <f>SUBTOTAL(9,F753:F757)</f>
        <v>18</v>
      </c>
      <c r="G758" s="549"/>
      <c r="H758" s="548"/>
    </row>
    <row r="759" spans="1:8" ht="12" outlineLevel="2">
      <c r="A759" s="529">
        <v>24</v>
      </c>
      <c r="B759" s="530" t="s">
        <v>1237</v>
      </c>
      <c r="C759" s="530" t="s">
        <v>350</v>
      </c>
      <c r="D759" s="530" t="s">
        <v>325</v>
      </c>
      <c r="E759" s="531">
        <v>41797</v>
      </c>
      <c r="F759" s="532">
        <v>2</v>
      </c>
      <c r="G759" s="532">
        <v>5</v>
      </c>
      <c r="H759" s="530" t="s">
        <v>1243</v>
      </c>
    </row>
    <row r="760" spans="1:8" ht="12" outlineLevel="1">
      <c r="A760" s="529"/>
      <c r="B760" s="530"/>
      <c r="C760" s="539" t="s">
        <v>351</v>
      </c>
      <c r="D760" s="530"/>
      <c r="E760" s="531"/>
      <c r="F760" s="532">
        <f>SUBTOTAL(9,F759:F759)</f>
        <v>2</v>
      </c>
      <c r="G760" s="532"/>
      <c r="H760" s="530"/>
    </row>
    <row r="761" spans="1:8" ht="12" outlineLevel="2">
      <c r="A761" s="534">
        <v>24</v>
      </c>
      <c r="B761" s="535" t="s">
        <v>1237</v>
      </c>
      <c r="C761" s="535" t="s">
        <v>250</v>
      </c>
      <c r="D761" s="536" t="s">
        <v>422</v>
      </c>
      <c r="E761" s="537">
        <v>41700</v>
      </c>
      <c r="F761" s="538">
        <v>6</v>
      </c>
      <c r="G761" s="538">
        <v>1</v>
      </c>
      <c r="H761" s="536" t="s">
        <v>1242</v>
      </c>
    </row>
    <row r="762" spans="1:8" ht="12" outlineLevel="2">
      <c r="A762" s="534">
        <v>24</v>
      </c>
      <c r="B762" s="535" t="s">
        <v>1237</v>
      </c>
      <c r="C762" s="535" t="s">
        <v>250</v>
      </c>
      <c r="D762" s="536" t="s">
        <v>422</v>
      </c>
      <c r="E762" s="537">
        <v>41700</v>
      </c>
      <c r="F762" s="538">
        <v>1</v>
      </c>
      <c r="G762" s="538">
        <v>6</v>
      </c>
      <c r="H762" s="536" t="s">
        <v>1238</v>
      </c>
    </row>
    <row r="763" spans="1:8" ht="12" outlineLevel="2">
      <c r="A763" s="529">
        <v>24</v>
      </c>
      <c r="B763" s="530" t="s">
        <v>1237</v>
      </c>
      <c r="C763" s="530" t="s">
        <v>250</v>
      </c>
      <c r="D763" s="530" t="s">
        <v>325</v>
      </c>
      <c r="E763" s="531">
        <v>41797</v>
      </c>
      <c r="F763" s="532">
        <v>6</v>
      </c>
      <c r="G763" s="532">
        <v>1</v>
      </c>
      <c r="H763" s="530" t="s">
        <v>1242</v>
      </c>
    </row>
    <row r="764" spans="1:8" ht="12" outlineLevel="2">
      <c r="A764" s="529">
        <v>24</v>
      </c>
      <c r="B764" s="530" t="s">
        <v>1237</v>
      </c>
      <c r="C764" s="530" t="s">
        <v>250</v>
      </c>
      <c r="D764" s="530" t="s">
        <v>325</v>
      </c>
      <c r="E764" s="531">
        <v>41797</v>
      </c>
      <c r="F764" s="532">
        <v>1</v>
      </c>
      <c r="G764" s="532">
        <v>6</v>
      </c>
      <c r="H764" s="530" t="s">
        <v>1238</v>
      </c>
    </row>
    <row r="765" spans="1:8" ht="12" outlineLevel="2">
      <c r="A765" s="529">
        <v>24</v>
      </c>
      <c r="B765" s="530" t="s">
        <v>1237</v>
      </c>
      <c r="C765" s="530" t="s">
        <v>250</v>
      </c>
      <c r="D765" s="530" t="s">
        <v>365</v>
      </c>
      <c r="E765" s="531">
        <v>41811</v>
      </c>
      <c r="F765" s="532">
        <v>3</v>
      </c>
      <c r="G765" s="532">
        <v>4</v>
      </c>
      <c r="H765" s="530" t="s">
        <v>1239</v>
      </c>
    </row>
    <row r="766" spans="1:8" ht="12" outlineLevel="1">
      <c r="A766" s="529"/>
      <c r="B766" s="530"/>
      <c r="C766" s="539" t="s">
        <v>202</v>
      </c>
      <c r="D766" s="530"/>
      <c r="E766" s="531"/>
      <c r="F766" s="532">
        <f>SUBTOTAL(9,F761:F765)</f>
        <v>17</v>
      </c>
      <c r="G766" s="532"/>
      <c r="H766" s="530"/>
    </row>
    <row r="767" spans="1:8" ht="12" outlineLevel="2">
      <c r="A767" s="534">
        <v>24</v>
      </c>
      <c r="B767" s="535" t="s">
        <v>1237</v>
      </c>
      <c r="C767" s="535" t="s">
        <v>414</v>
      </c>
      <c r="D767" s="536" t="s">
        <v>416</v>
      </c>
      <c r="E767" s="537">
        <v>41560</v>
      </c>
      <c r="F767" s="538">
        <v>6</v>
      </c>
      <c r="G767" s="538">
        <v>1</v>
      </c>
      <c r="H767" s="536" t="s">
        <v>1242</v>
      </c>
    </row>
    <row r="768" spans="1:8" ht="12" outlineLevel="2">
      <c r="A768" s="534">
        <v>24</v>
      </c>
      <c r="B768" s="535" t="s">
        <v>1237</v>
      </c>
      <c r="C768" s="535" t="s">
        <v>414</v>
      </c>
      <c r="D768" s="536" t="s">
        <v>416</v>
      </c>
      <c r="E768" s="537">
        <v>41560</v>
      </c>
      <c r="F768" s="538">
        <v>1</v>
      </c>
      <c r="G768" s="538">
        <v>6</v>
      </c>
      <c r="H768" s="536" t="s">
        <v>1238</v>
      </c>
    </row>
    <row r="769" spans="2:7" ht="12" outlineLevel="1">
      <c r="B769" s="535"/>
      <c r="C769" s="540" t="s">
        <v>415</v>
      </c>
      <c r="E769" s="537"/>
      <c r="F769" s="538">
        <f>SUBTOTAL(9,F767:F768)</f>
        <v>7</v>
      </c>
      <c r="G769" s="538"/>
    </row>
    <row r="770" spans="1:8" ht="12" outlineLevel="2">
      <c r="A770" s="534">
        <v>24</v>
      </c>
      <c r="B770" s="535" t="s">
        <v>1237</v>
      </c>
      <c r="C770" s="535" t="s">
        <v>148</v>
      </c>
      <c r="D770" s="536" t="s">
        <v>422</v>
      </c>
      <c r="E770" s="537">
        <v>41700</v>
      </c>
      <c r="F770" s="538">
        <v>5</v>
      </c>
      <c r="G770" s="538">
        <v>2</v>
      </c>
      <c r="H770" s="536" t="s">
        <v>1240</v>
      </c>
    </row>
    <row r="771" spans="2:7" ht="12" outlineLevel="1">
      <c r="B771" s="535"/>
      <c r="C771" s="540" t="s">
        <v>149</v>
      </c>
      <c r="E771" s="537"/>
      <c r="F771" s="538">
        <f>SUBTOTAL(9,F770:F770)</f>
        <v>5</v>
      </c>
      <c r="G771" s="538"/>
    </row>
    <row r="772" spans="1:8" ht="12" outlineLevel="2">
      <c r="A772" s="534">
        <v>25</v>
      </c>
      <c r="B772" s="535" t="s">
        <v>1244</v>
      </c>
      <c r="C772" s="535" t="s">
        <v>2070</v>
      </c>
      <c r="D772" s="536" t="s">
        <v>416</v>
      </c>
      <c r="E772" s="537">
        <v>41560</v>
      </c>
      <c r="F772" s="538">
        <v>4</v>
      </c>
      <c r="G772" s="538">
        <v>3</v>
      </c>
      <c r="H772" s="536" t="s">
        <v>1249</v>
      </c>
    </row>
    <row r="773" spans="2:7" ht="12" outlineLevel="1">
      <c r="B773" s="535"/>
      <c r="C773" s="540" t="s">
        <v>2071</v>
      </c>
      <c r="E773" s="537"/>
      <c r="F773" s="538">
        <f>SUBTOTAL(9,F772:F772)</f>
        <v>4</v>
      </c>
      <c r="G773" s="538"/>
    </row>
    <row r="774" spans="1:8" ht="12" outlineLevel="2">
      <c r="A774" s="534">
        <v>25</v>
      </c>
      <c r="B774" s="535" t="s">
        <v>1244</v>
      </c>
      <c r="C774" s="535" t="s">
        <v>2099</v>
      </c>
      <c r="D774" s="536" t="s">
        <v>422</v>
      </c>
      <c r="E774" s="537">
        <v>41700</v>
      </c>
      <c r="F774" s="538">
        <v>6</v>
      </c>
      <c r="G774" s="538">
        <v>1</v>
      </c>
      <c r="H774" s="536" t="s">
        <v>1245</v>
      </c>
    </row>
    <row r="775" spans="2:7" ht="12" outlineLevel="1">
      <c r="B775" s="535"/>
      <c r="C775" s="540" t="s">
        <v>2101</v>
      </c>
      <c r="E775" s="537"/>
      <c r="F775" s="538">
        <f>SUBTOTAL(9,F774:F774)</f>
        <v>6</v>
      </c>
      <c r="G775" s="538"/>
    </row>
    <row r="776" spans="1:8" ht="12" outlineLevel="2">
      <c r="A776" s="534">
        <v>25</v>
      </c>
      <c r="B776" s="535" t="s">
        <v>1244</v>
      </c>
      <c r="C776" s="535" t="s">
        <v>568</v>
      </c>
      <c r="D776" s="536" t="s">
        <v>422</v>
      </c>
      <c r="E776" s="537">
        <v>41700</v>
      </c>
      <c r="F776" s="538">
        <v>5</v>
      </c>
      <c r="G776" s="538">
        <v>2</v>
      </c>
      <c r="H776" s="536" t="s">
        <v>1248</v>
      </c>
    </row>
    <row r="777" spans="1:8" ht="12" outlineLevel="2">
      <c r="A777" s="529">
        <v>25</v>
      </c>
      <c r="B777" s="530" t="s">
        <v>1244</v>
      </c>
      <c r="C777" s="530" t="s">
        <v>568</v>
      </c>
      <c r="D777" s="530" t="s">
        <v>325</v>
      </c>
      <c r="E777" s="531">
        <v>41797</v>
      </c>
      <c r="F777" s="532">
        <v>6</v>
      </c>
      <c r="G777" s="532">
        <v>1</v>
      </c>
      <c r="H777" s="530" t="s">
        <v>1245</v>
      </c>
    </row>
    <row r="778" spans="1:8" ht="12" outlineLevel="2">
      <c r="A778" s="529">
        <v>25</v>
      </c>
      <c r="B778" s="530" t="s">
        <v>1244</v>
      </c>
      <c r="C778" s="530" t="s">
        <v>568</v>
      </c>
      <c r="D778" s="530" t="s">
        <v>325</v>
      </c>
      <c r="E778" s="531">
        <v>41797</v>
      </c>
      <c r="F778" s="532">
        <v>4</v>
      </c>
      <c r="G778" s="532">
        <v>3</v>
      </c>
      <c r="H778" s="530" t="s">
        <v>1249</v>
      </c>
    </row>
    <row r="779" spans="1:8" ht="12" outlineLevel="2">
      <c r="A779" s="529">
        <v>25</v>
      </c>
      <c r="B779" s="530" t="s">
        <v>1244</v>
      </c>
      <c r="C779" s="530" t="s">
        <v>568</v>
      </c>
      <c r="D779" s="530" t="s">
        <v>325</v>
      </c>
      <c r="E779" s="531">
        <v>41797</v>
      </c>
      <c r="F779" s="532">
        <v>2</v>
      </c>
      <c r="G779" s="532">
        <v>5</v>
      </c>
      <c r="H779" s="530" t="s">
        <v>1246</v>
      </c>
    </row>
    <row r="780" spans="1:8" ht="12" outlineLevel="2">
      <c r="A780" s="529">
        <v>25</v>
      </c>
      <c r="B780" s="530" t="s">
        <v>1244</v>
      </c>
      <c r="C780" s="530" t="s">
        <v>568</v>
      </c>
      <c r="D780" s="530" t="s">
        <v>365</v>
      </c>
      <c r="E780" s="531">
        <v>41811</v>
      </c>
      <c r="F780" s="532">
        <v>4</v>
      </c>
      <c r="G780" s="532">
        <v>3</v>
      </c>
      <c r="H780" s="530" t="s">
        <v>1249</v>
      </c>
    </row>
    <row r="781" spans="1:8" ht="12" outlineLevel="2">
      <c r="A781" s="529">
        <v>25</v>
      </c>
      <c r="B781" s="530" t="s">
        <v>1244</v>
      </c>
      <c r="C781" s="530" t="s">
        <v>568</v>
      </c>
      <c r="D781" s="530" t="s">
        <v>365</v>
      </c>
      <c r="E781" s="531">
        <v>41811</v>
      </c>
      <c r="F781" s="532">
        <v>2</v>
      </c>
      <c r="G781" s="532">
        <v>5</v>
      </c>
      <c r="H781" s="530" t="s">
        <v>1246</v>
      </c>
    </row>
    <row r="782" spans="1:8" s="557" customFormat="1" ht="12" outlineLevel="1">
      <c r="A782" s="547"/>
      <c r="B782" s="548"/>
      <c r="C782" s="548" t="s">
        <v>569</v>
      </c>
      <c r="D782" s="551" t="s">
        <v>1446</v>
      </c>
      <c r="E782" s="552"/>
      <c r="F782" s="549">
        <f>SUBTOTAL(9,F776:F781)</f>
        <v>23</v>
      </c>
      <c r="G782" s="549"/>
      <c r="H782" s="548"/>
    </row>
    <row r="783" spans="1:8" ht="12" outlineLevel="2">
      <c r="A783" s="534">
        <v>25</v>
      </c>
      <c r="B783" s="535" t="s">
        <v>1244</v>
      </c>
      <c r="C783" s="535" t="s">
        <v>761</v>
      </c>
      <c r="D783" s="536" t="s">
        <v>422</v>
      </c>
      <c r="E783" s="537">
        <v>41700</v>
      </c>
      <c r="F783" s="538">
        <v>3</v>
      </c>
      <c r="G783" s="538">
        <v>4</v>
      </c>
      <c r="H783" s="536" t="s">
        <v>1250</v>
      </c>
    </row>
    <row r="784" spans="1:8" ht="12" outlineLevel="2">
      <c r="A784" s="529">
        <v>25</v>
      </c>
      <c r="B784" s="530" t="s">
        <v>1244</v>
      </c>
      <c r="C784" s="530" t="s">
        <v>761</v>
      </c>
      <c r="D784" s="530" t="s">
        <v>325</v>
      </c>
      <c r="E784" s="531">
        <v>41797</v>
      </c>
      <c r="F784" s="532">
        <v>1</v>
      </c>
      <c r="G784" s="532">
        <v>6</v>
      </c>
      <c r="H784" s="530" t="s">
        <v>1247</v>
      </c>
    </row>
    <row r="785" spans="1:8" ht="12" outlineLevel="1">
      <c r="A785" s="529"/>
      <c r="B785" s="530"/>
      <c r="C785" s="539" t="s">
        <v>762</v>
      </c>
      <c r="D785" s="530"/>
      <c r="E785" s="531"/>
      <c r="F785" s="532">
        <f>SUBTOTAL(9,F783:F784)</f>
        <v>4</v>
      </c>
      <c r="G785" s="532"/>
      <c r="H785" s="530"/>
    </row>
    <row r="786" spans="1:8" ht="12" outlineLevel="2">
      <c r="A786" s="534">
        <v>25</v>
      </c>
      <c r="B786" s="535" t="s">
        <v>1244</v>
      </c>
      <c r="C786" s="535" t="s">
        <v>1826</v>
      </c>
      <c r="D786" s="536" t="s">
        <v>422</v>
      </c>
      <c r="E786" s="537">
        <v>41700</v>
      </c>
      <c r="F786" s="538">
        <v>2</v>
      </c>
      <c r="G786" s="538">
        <v>5</v>
      </c>
      <c r="H786" s="536" t="s">
        <v>1246</v>
      </c>
    </row>
    <row r="787" spans="2:7" ht="12" outlineLevel="1">
      <c r="B787" s="535"/>
      <c r="C787" s="540" t="s">
        <v>1829</v>
      </c>
      <c r="E787" s="537"/>
      <c r="F787" s="538">
        <f>SUBTOTAL(9,F786:F786)</f>
        <v>2</v>
      </c>
      <c r="G787" s="538"/>
    </row>
    <row r="788" spans="1:8" ht="12" outlineLevel="2">
      <c r="A788" s="534">
        <v>25</v>
      </c>
      <c r="B788" s="535" t="s">
        <v>1244</v>
      </c>
      <c r="C788" s="535" t="s">
        <v>1998</v>
      </c>
      <c r="D788" s="536" t="s">
        <v>416</v>
      </c>
      <c r="E788" s="537">
        <v>41560</v>
      </c>
      <c r="F788" s="538">
        <v>2</v>
      </c>
      <c r="G788" s="538">
        <v>5</v>
      </c>
      <c r="H788" s="536" t="s">
        <v>1246</v>
      </c>
    </row>
    <row r="789" spans="2:7" ht="12" outlineLevel="1">
      <c r="B789" s="535"/>
      <c r="C789" s="540" t="s">
        <v>1999</v>
      </c>
      <c r="E789" s="537"/>
      <c r="F789" s="538">
        <f>SUBTOTAL(9,F788:F788)</f>
        <v>2</v>
      </c>
      <c r="G789" s="538"/>
    </row>
    <row r="790" spans="1:8" ht="12" outlineLevel="2">
      <c r="A790" s="534">
        <v>25</v>
      </c>
      <c r="B790" s="535" t="s">
        <v>1244</v>
      </c>
      <c r="C790" s="535" t="s">
        <v>348</v>
      </c>
      <c r="D790" s="536" t="s">
        <v>422</v>
      </c>
      <c r="E790" s="537">
        <v>41700</v>
      </c>
      <c r="F790" s="538">
        <v>1</v>
      </c>
      <c r="G790" s="538">
        <v>6</v>
      </c>
      <c r="H790" s="536" t="s">
        <v>1247</v>
      </c>
    </row>
    <row r="791" spans="1:8" ht="12" outlineLevel="2">
      <c r="A791" s="534">
        <v>25</v>
      </c>
      <c r="B791" s="535" t="s">
        <v>1244</v>
      </c>
      <c r="C791" s="535" t="s">
        <v>348</v>
      </c>
      <c r="D791" s="536" t="s">
        <v>416</v>
      </c>
      <c r="E791" s="537">
        <v>41560</v>
      </c>
      <c r="F791" s="538">
        <v>6</v>
      </c>
      <c r="G791" s="538">
        <v>1</v>
      </c>
      <c r="H791" s="536" t="s">
        <v>1245</v>
      </c>
    </row>
    <row r="792" spans="2:7" ht="12" outlineLevel="1">
      <c r="B792" s="535"/>
      <c r="C792" s="540" t="s">
        <v>349</v>
      </c>
      <c r="E792" s="537"/>
      <c r="F792" s="538">
        <f>SUBTOTAL(9,F790:F791)</f>
        <v>7</v>
      </c>
      <c r="G792" s="538"/>
    </row>
    <row r="793" spans="1:8" ht="12" outlineLevel="2">
      <c r="A793" s="534">
        <v>25</v>
      </c>
      <c r="B793" s="535" t="s">
        <v>1244</v>
      </c>
      <c r="C793" s="535" t="s">
        <v>407</v>
      </c>
      <c r="D793" s="536" t="s">
        <v>416</v>
      </c>
      <c r="E793" s="537">
        <v>41560</v>
      </c>
      <c r="F793" s="538">
        <v>5</v>
      </c>
      <c r="G793" s="538">
        <v>2</v>
      </c>
      <c r="H793" s="536" t="s">
        <v>1248</v>
      </c>
    </row>
    <row r="794" spans="1:8" ht="12" outlineLevel="2">
      <c r="A794" s="534">
        <v>25</v>
      </c>
      <c r="B794" s="535" t="s">
        <v>1244</v>
      </c>
      <c r="C794" s="535" t="s">
        <v>407</v>
      </c>
      <c r="D794" s="536" t="s">
        <v>416</v>
      </c>
      <c r="E794" s="537">
        <v>41560</v>
      </c>
      <c r="F794" s="538">
        <v>3</v>
      </c>
      <c r="G794" s="538">
        <v>4</v>
      </c>
      <c r="H794" s="536" t="s">
        <v>1250</v>
      </c>
    </row>
    <row r="795" spans="1:8" ht="12" outlineLevel="2">
      <c r="A795" s="534">
        <v>25</v>
      </c>
      <c r="B795" s="535" t="s">
        <v>1244</v>
      </c>
      <c r="C795" s="535" t="s">
        <v>407</v>
      </c>
      <c r="D795" s="536" t="s">
        <v>416</v>
      </c>
      <c r="E795" s="537">
        <v>41560</v>
      </c>
      <c r="F795" s="538">
        <v>1</v>
      </c>
      <c r="G795" s="538">
        <v>6</v>
      </c>
      <c r="H795" s="536" t="s">
        <v>1247</v>
      </c>
    </row>
    <row r="796" spans="1:8" ht="12" outlineLevel="2">
      <c r="A796" s="529">
        <v>25</v>
      </c>
      <c r="B796" s="530" t="s">
        <v>1244</v>
      </c>
      <c r="C796" s="530" t="s">
        <v>407</v>
      </c>
      <c r="D796" s="530" t="s">
        <v>325</v>
      </c>
      <c r="E796" s="531">
        <v>41797</v>
      </c>
      <c r="F796" s="532">
        <v>5</v>
      </c>
      <c r="G796" s="532">
        <v>2</v>
      </c>
      <c r="H796" s="530" t="s">
        <v>1248</v>
      </c>
    </row>
    <row r="797" spans="1:8" ht="12" outlineLevel="2">
      <c r="A797" s="529">
        <v>25</v>
      </c>
      <c r="B797" s="530" t="s">
        <v>1244</v>
      </c>
      <c r="C797" s="530" t="s">
        <v>407</v>
      </c>
      <c r="D797" s="530" t="s">
        <v>325</v>
      </c>
      <c r="E797" s="531">
        <v>41797</v>
      </c>
      <c r="F797" s="532">
        <v>3</v>
      </c>
      <c r="G797" s="532">
        <v>4</v>
      </c>
      <c r="H797" s="530" t="s">
        <v>1250</v>
      </c>
    </row>
    <row r="798" spans="1:8" ht="12" outlineLevel="1">
      <c r="A798" s="529"/>
      <c r="B798" s="530"/>
      <c r="C798" s="539" t="s">
        <v>412</v>
      </c>
      <c r="D798" s="530"/>
      <c r="E798" s="531"/>
      <c r="F798" s="532">
        <f>SUBTOTAL(9,F793:F797)</f>
        <v>17</v>
      </c>
      <c r="G798" s="532"/>
      <c r="H798" s="530"/>
    </row>
    <row r="799" spans="1:8" ht="12" outlineLevel="2">
      <c r="A799" s="534">
        <v>25</v>
      </c>
      <c r="B799" s="535" t="s">
        <v>1244</v>
      </c>
      <c r="C799" s="535" t="s">
        <v>2134</v>
      </c>
      <c r="D799" s="536" t="s">
        <v>422</v>
      </c>
      <c r="E799" s="537">
        <v>41700</v>
      </c>
      <c r="F799" s="538">
        <v>4</v>
      </c>
      <c r="G799" s="538">
        <v>3</v>
      </c>
      <c r="H799" s="536" t="s">
        <v>1249</v>
      </c>
    </row>
    <row r="800" spans="2:7" ht="12" outlineLevel="1">
      <c r="B800" s="535"/>
      <c r="C800" s="540" t="s">
        <v>2139</v>
      </c>
      <c r="E800" s="537"/>
      <c r="F800" s="538">
        <f>SUBTOTAL(9,F799:F799)</f>
        <v>4</v>
      </c>
      <c r="G800" s="538"/>
    </row>
    <row r="801" spans="1:8" ht="12" outlineLevel="2">
      <c r="A801" s="534">
        <v>26</v>
      </c>
      <c r="B801" s="535" t="s">
        <v>1252</v>
      </c>
      <c r="C801" s="535" t="s">
        <v>553</v>
      </c>
      <c r="D801" s="536" t="s">
        <v>422</v>
      </c>
      <c r="E801" s="537">
        <v>41700</v>
      </c>
      <c r="F801" s="538">
        <v>6</v>
      </c>
      <c r="G801" s="538">
        <v>1</v>
      </c>
      <c r="H801" s="536" t="s">
        <v>1253</v>
      </c>
    </row>
    <row r="802" spans="1:8" ht="12" outlineLevel="2">
      <c r="A802" s="534">
        <v>26</v>
      </c>
      <c r="B802" s="535" t="s">
        <v>1252</v>
      </c>
      <c r="C802" s="535" t="s">
        <v>553</v>
      </c>
      <c r="D802" s="536" t="s">
        <v>422</v>
      </c>
      <c r="E802" s="537">
        <v>41700</v>
      </c>
      <c r="F802" s="538">
        <v>4</v>
      </c>
      <c r="G802" s="538">
        <v>3</v>
      </c>
      <c r="H802" s="536" t="s">
        <v>1257</v>
      </c>
    </row>
    <row r="803" spans="1:7" s="557" customFormat="1" ht="12" outlineLevel="1">
      <c r="A803" s="553"/>
      <c r="B803" s="554"/>
      <c r="C803" s="554" t="s">
        <v>555</v>
      </c>
      <c r="D803" s="551" t="s">
        <v>1446</v>
      </c>
      <c r="E803" s="555"/>
      <c r="F803" s="556">
        <f>SUBTOTAL(9,F801:F802)</f>
        <v>10</v>
      </c>
      <c r="G803" s="556"/>
    </row>
    <row r="804" spans="1:8" ht="12" outlineLevel="2">
      <c r="A804" s="529">
        <v>26</v>
      </c>
      <c r="B804" s="530" t="s">
        <v>1252</v>
      </c>
      <c r="C804" s="530" t="s">
        <v>257</v>
      </c>
      <c r="D804" s="530" t="s">
        <v>325</v>
      </c>
      <c r="E804" s="531">
        <v>41797</v>
      </c>
      <c r="F804" s="532">
        <v>2</v>
      </c>
      <c r="G804" s="532">
        <v>5</v>
      </c>
      <c r="H804" s="530" t="s">
        <v>1255</v>
      </c>
    </row>
    <row r="805" spans="1:8" ht="12" outlineLevel="1">
      <c r="A805" s="529"/>
      <c r="B805" s="530"/>
      <c r="C805" s="539" t="s">
        <v>258</v>
      </c>
      <c r="D805" s="530"/>
      <c r="E805" s="531"/>
      <c r="F805" s="532">
        <f>SUBTOTAL(9,F804:F804)</f>
        <v>2</v>
      </c>
      <c r="G805" s="532"/>
      <c r="H805" s="530"/>
    </row>
    <row r="806" spans="1:8" ht="12" outlineLevel="2">
      <c r="A806" s="534">
        <v>26</v>
      </c>
      <c r="B806" s="535" t="s">
        <v>1252</v>
      </c>
      <c r="C806" s="535" t="s">
        <v>116</v>
      </c>
      <c r="D806" s="536" t="s">
        <v>422</v>
      </c>
      <c r="E806" s="537">
        <v>41700</v>
      </c>
      <c r="F806" s="538">
        <v>2</v>
      </c>
      <c r="G806" s="538">
        <v>5</v>
      </c>
      <c r="H806" s="536" t="s">
        <v>1255</v>
      </c>
    </row>
    <row r="807" spans="2:7" ht="12" outlineLevel="1">
      <c r="B807" s="535"/>
      <c r="C807" s="540" t="s">
        <v>136</v>
      </c>
      <c r="E807" s="537"/>
      <c r="F807" s="538">
        <f>SUBTOTAL(9,F806:F806)</f>
        <v>2</v>
      </c>
      <c r="G807" s="538"/>
    </row>
    <row r="808" spans="1:8" ht="12" outlineLevel="2">
      <c r="A808" s="529">
        <v>26</v>
      </c>
      <c r="B808" s="530" t="s">
        <v>1252</v>
      </c>
      <c r="C808" s="530" t="s">
        <v>262</v>
      </c>
      <c r="D808" s="530" t="s">
        <v>325</v>
      </c>
      <c r="E808" s="531">
        <v>41797</v>
      </c>
      <c r="F808" s="532">
        <v>6</v>
      </c>
      <c r="G808" s="532">
        <v>1</v>
      </c>
      <c r="H808" s="530" t="s">
        <v>1253</v>
      </c>
    </row>
    <row r="809" spans="1:8" ht="12" outlineLevel="2">
      <c r="A809" s="529">
        <v>26</v>
      </c>
      <c r="B809" s="530" t="s">
        <v>1252</v>
      </c>
      <c r="C809" s="530" t="s">
        <v>262</v>
      </c>
      <c r="D809" s="530" t="s">
        <v>365</v>
      </c>
      <c r="E809" s="531">
        <v>41811</v>
      </c>
      <c r="F809" s="532">
        <v>1</v>
      </c>
      <c r="G809" s="532">
        <v>6</v>
      </c>
      <c r="H809" s="530" t="s">
        <v>1254</v>
      </c>
    </row>
    <row r="810" spans="1:8" ht="12" outlineLevel="1">
      <c r="A810" s="529"/>
      <c r="B810" s="530"/>
      <c r="C810" s="539" t="s">
        <v>264</v>
      </c>
      <c r="D810" s="530"/>
      <c r="E810" s="531"/>
      <c r="F810" s="532">
        <f>SUBTOTAL(9,F808:F809)</f>
        <v>7</v>
      </c>
      <c r="G810" s="532"/>
      <c r="H810" s="530"/>
    </row>
    <row r="811" spans="1:8" ht="12" outlineLevel="2">
      <c r="A811" s="529">
        <v>26</v>
      </c>
      <c r="B811" s="530" t="s">
        <v>1252</v>
      </c>
      <c r="C811" s="530" t="s">
        <v>329</v>
      </c>
      <c r="D811" s="530" t="s">
        <v>325</v>
      </c>
      <c r="E811" s="531">
        <v>41797</v>
      </c>
      <c r="F811" s="532">
        <v>5</v>
      </c>
      <c r="G811" s="532">
        <v>2</v>
      </c>
      <c r="H811" s="530" t="s">
        <v>1256</v>
      </c>
    </row>
    <row r="812" spans="1:8" ht="12" outlineLevel="1">
      <c r="A812" s="529"/>
      <c r="B812" s="530"/>
      <c r="C812" s="539" t="s">
        <v>330</v>
      </c>
      <c r="D812" s="530"/>
      <c r="E812" s="531"/>
      <c r="F812" s="532">
        <f>SUBTOTAL(9,F811:F811)</f>
        <v>5</v>
      </c>
      <c r="G812" s="532"/>
      <c r="H812" s="530"/>
    </row>
    <row r="813" spans="1:8" ht="12" outlineLevel="2">
      <c r="A813" s="529">
        <v>26</v>
      </c>
      <c r="B813" s="530" t="s">
        <v>1252</v>
      </c>
      <c r="C813" s="530" t="s">
        <v>190</v>
      </c>
      <c r="D813" s="530" t="s">
        <v>325</v>
      </c>
      <c r="E813" s="531">
        <v>41797</v>
      </c>
      <c r="F813" s="532">
        <v>4</v>
      </c>
      <c r="G813" s="532">
        <v>3</v>
      </c>
      <c r="H813" s="530" t="s">
        <v>1257</v>
      </c>
    </row>
    <row r="814" spans="1:8" ht="12" outlineLevel="1">
      <c r="A814" s="529"/>
      <c r="B814" s="530"/>
      <c r="C814" s="539" t="s">
        <v>191</v>
      </c>
      <c r="D814" s="530"/>
      <c r="E814" s="531"/>
      <c r="F814" s="532">
        <f>SUBTOTAL(9,F813:F813)</f>
        <v>4</v>
      </c>
      <c r="G814" s="532"/>
      <c r="H814" s="530"/>
    </row>
    <row r="815" spans="1:8" ht="12" outlineLevel="2">
      <c r="A815" s="534">
        <v>26</v>
      </c>
      <c r="B815" s="535" t="s">
        <v>1252</v>
      </c>
      <c r="C815" s="535" t="s">
        <v>228</v>
      </c>
      <c r="D815" s="536" t="s">
        <v>422</v>
      </c>
      <c r="E815" s="537">
        <v>41700</v>
      </c>
      <c r="F815" s="538">
        <v>5</v>
      </c>
      <c r="G815" s="538">
        <v>2</v>
      </c>
      <c r="H815" s="536" t="s">
        <v>1256</v>
      </c>
    </row>
    <row r="816" spans="1:8" ht="12" outlineLevel="2">
      <c r="A816" s="534">
        <v>26</v>
      </c>
      <c r="B816" s="535" t="s">
        <v>1252</v>
      </c>
      <c r="C816" s="535" t="s">
        <v>228</v>
      </c>
      <c r="D816" s="536" t="s">
        <v>422</v>
      </c>
      <c r="E816" s="537">
        <v>41700</v>
      </c>
      <c r="F816" s="538">
        <v>3</v>
      </c>
      <c r="G816" s="538">
        <v>4</v>
      </c>
      <c r="H816" s="536" t="s">
        <v>1258</v>
      </c>
    </row>
    <row r="817" spans="1:8" ht="12" outlineLevel="2">
      <c r="A817" s="529">
        <v>26</v>
      </c>
      <c r="B817" s="530" t="s">
        <v>1252</v>
      </c>
      <c r="C817" s="530" t="s">
        <v>228</v>
      </c>
      <c r="D817" s="530" t="s">
        <v>325</v>
      </c>
      <c r="E817" s="531">
        <v>41797</v>
      </c>
      <c r="F817" s="532">
        <v>1</v>
      </c>
      <c r="G817" s="532">
        <v>6</v>
      </c>
      <c r="H817" s="530" t="s">
        <v>1254</v>
      </c>
    </row>
    <row r="818" spans="1:8" ht="12" outlineLevel="1">
      <c r="A818" s="529"/>
      <c r="B818" s="530"/>
      <c r="C818" s="539" t="s">
        <v>229</v>
      </c>
      <c r="D818" s="530"/>
      <c r="E818" s="531"/>
      <c r="F818" s="532">
        <f>SUBTOTAL(9,F815:F817)</f>
        <v>9</v>
      </c>
      <c r="G818" s="532"/>
      <c r="H818" s="530"/>
    </row>
    <row r="819" spans="1:8" ht="12" outlineLevel="2">
      <c r="A819" s="529">
        <v>26</v>
      </c>
      <c r="B819" s="530" t="s">
        <v>1252</v>
      </c>
      <c r="C819" s="530" t="s">
        <v>199</v>
      </c>
      <c r="D819" s="530" t="s">
        <v>325</v>
      </c>
      <c r="E819" s="531">
        <v>41797</v>
      </c>
      <c r="F819" s="532">
        <v>3</v>
      </c>
      <c r="G819" s="532">
        <v>4</v>
      </c>
      <c r="H819" s="530" t="s">
        <v>1258</v>
      </c>
    </row>
    <row r="820" spans="1:8" ht="12" outlineLevel="1">
      <c r="A820" s="529"/>
      <c r="B820" s="530"/>
      <c r="C820" s="539" t="s">
        <v>200</v>
      </c>
      <c r="D820" s="530"/>
      <c r="E820" s="531"/>
      <c r="F820" s="532">
        <f>SUBTOTAL(9,F819:F819)</f>
        <v>3</v>
      </c>
      <c r="G820" s="532"/>
      <c r="H820" s="530"/>
    </row>
    <row r="821" spans="1:8" ht="12" outlineLevel="2">
      <c r="A821" s="534">
        <v>26</v>
      </c>
      <c r="B821" s="535" t="s">
        <v>1252</v>
      </c>
      <c r="C821" s="535" t="s">
        <v>105</v>
      </c>
      <c r="D821" s="536" t="s">
        <v>422</v>
      </c>
      <c r="E821" s="537">
        <v>41700</v>
      </c>
      <c r="F821" s="538">
        <v>1</v>
      </c>
      <c r="G821" s="538">
        <v>6</v>
      </c>
      <c r="H821" s="536" t="s">
        <v>1254</v>
      </c>
    </row>
    <row r="822" spans="2:7" ht="12" outlineLevel="1">
      <c r="B822" s="535"/>
      <c r="C822" s="540" t="s">
        <v>106</v>
      </c>
      <c r="E822" s="537"/>
      <c r="F822" s="538">
        <f>SUBTOTAL(9,F821:F821)</f>
        <v>1</v>
      </c>
      <c r="G822" s="538"/>
    </row>
    <row r="823" spans="1:8" ht="12" outlineLevel="2">
      <c r="A823" s="534">
        <v>27</v>
      </c>
      <c r="B823" s="535" t="s">
        <v>2020</v>
      </c>
      <c r="C823" s="535" t="s">
        <v>1752</v>
      </c>
      <c r="D823" s="536" t="s">
        <v>416</v>
      </c>
      <c r="E823" s="537">
        <v>41560</v>
      </c>
      <c r="F823" s="538">
        <v>4</v>
      </c>
      <c r="G823" s="538">
        <v>3</v>
      </c>
      <c r="H823" s="536" t="s">
        <v>2015</v>
      </c>
    </row>
    <row r="824" spans="1:8" ht="12" outlineLevel="2">
      <c r="A824" s="534">
        <v>27</v>
      </c>
      <c r="B824" s="535" t="s">
        <v>2020</v>
      </c>
      <c r="C824" s="535" t="s">
        <v>1752</v>
      </c>
      <c r="D824" s="536" t="s">
        <v>416</v>
      </c>
      <c r="E824" s="537">
        <v>41560</v>
      </c>
      <c r="F824" s="538">
        <v>3</v>
      </c>
      <c r="G824" s="538">
        <v>4</v>
      </c>
      <c r="H824" s="536" t="s">
        <v>2019</v>
      </c>
    </row>
    <row r="825" spans="1:8" ht="12" outlineLevel="2">
      <c r="A825" s="529">
        <v>27</v>
      </c>
      <c r="B825" s="530" t="s">
        <v>2020</v>
      </c>
      <c r="C825" s="530" t="s">
        <v>1752</v>
      </c>
      <c r="D825" s="530" t="s">
        <v>325</v>
      </c>
      <c r="E825" s="531">
        <v>41797</v>
      </c>
      <c r="F825" s="532">
        <v>2</v>
      </c>
      <c r="G825" s="532">
        <v>5</v>
      </c>
      <c r="H825" s="530" t="s">
        <v>2013</v>
      </c>
    </row>
    <row r="826" spans="1:8" ht="12" outlineLevel="2">
      <c r="A826" s="529">
        <v>27</v>
      </c>
      <c r="B826" s="530" t="s">
        <v>2020</v>
      </c>
      <c r="C826" s="530" t="s">
        <v>1752</v>
      </c>
      <c r="D826" s="530" t="s">
        <v>325</v>
      </c>
      <c r="E826" s="531">
        <v>41797</v>
      </c>
      <c r="F826" s="532">
        <v>1</v>
      </c>
      <c r="G826" s="532">
        <v>6</v>
      </c>
      <c r="H826" s="530" t="s">
        <v>2014</v>
      </c>
    </row>
    <row r="827" spans="1:8" ht="12" outlineLevel="1">
      <c r="A827" s="529"/>
      <c r="B827" s="530"/>
      <c r="C827" s="539" t="s">
        <v>1753</v>
      </c>
      <c r="D827" s="530"/>
      <c r="E827" s="531"/>
      <c r="F827" s="532">
        <f>SUBTOTAL(9,F823:F826)</f>
        <v>10</v>
      </c>
      <c r="G827" s="532"/>
      <c r="H827" s="530"/>
    </row>
    <row r="828" spans="1:8" ht="12" outlineLevel="2">
      <c r="A828" s="534">
        <v>27</v>
      </c>
      <c r="B828" s="535" t="s">
        <v>2020</v>
      </c>
      <c r="C828" s="535" t="s">
        <v>2016</v>
      </c>
      <c r="D828" s="536" t="s">
        <v>422</v>
      </c>
      <c r="E828" s="537">
        <v>41700</v>
      </c>
      <c r="F828" s="538">
        <v>5</v>
      </c>
      <c r="G828" s="538">
        <v>2</v>
      </c>
      <c r="H828" s="536" t="s">
        <v>2017</v>
      </c>
    </row>
    <row r="829" spans="2:7" ht="12" outlineLevel="1">
      <c r="B829" s="535"/>
      <c r="C829" s="540" t="s">
        <v>2018</v>
      </c>
      <c r="E829" s="537"/>
      <c r="F829" s="538">
        <f>SUBTOTAL(9,F828:F828)</f>
        <v>5</v>
      </c>
      <c r="G829" s="538"/>
    </row>
    <row r="830" spans="1:8" ht="12" outlineLevel="2">
      <c r="A830" s="534">
        <v>27</v>
      </c>
      <c r="B830" s="535" t="s">
        <v>2020</v>
      </c>
      <c r="C830" s="535" t="s">
        <v>2072</v>
      </c>
      <c r="D830" s="536" t="s">
        <v>416</v>
      </c>
      <c r="E830" s="537">
        <v>41560</v>
      </c>
      <c r="F830" s="538">
        <v>1</v>
      </c>
      <c r="G830" s="538">
        <v>6</v>
      </c>
      <c r="H830" s="536" t="s">
        <v>2014</v>
      </c>
    </row>
    <row r="831" spans="2:7" ht="12" outlineLevel="1">
      <c r="B831" s="535"/>
      <c r="C831" s="540" t="s">
        <v>2073</v>
      </c>
      <c r="E831" s="537"/>
      <c r="F831" s="538">
        <f>SUBTOTAL(9,F830:F830)</f>
        <v>1</v>
      </c>
      <c r="G831" s="538"/>
    </row>
    <row r="832" spans="1:8" ht="12" outlineLevel="2">
      <c r="A832" s="534">
        <v>27</v>
      </c>
      <c r="B832" s="535" t="s">
        <v>2020</v>
      </c>
      <c r="C832" s="535" t="s">
        <v>1101</v>
      </c>
      <c r="D832" s="536" t="s">
        <v>416</v>
      </c>
      <c r="E832" s="537">
        <v>41560</v>
      </c>
      <c r="F832" s="538">
        <v>6</v>
      </c>
      <c r="G832" s="538">
        <v>1</v>
      </c>
      <c r="H832" s="536" t="s">
        <v>2021</v>
      </c>
    </row>
    <row r="833" spans="1:8" ht="12" outlineLevel="2">
      <c r="A833" s="534">
        <v>27</v>
      </c>
      <c r="B833" s="535" t="s">
        <v>2020</v>
      </c>
      <c r="C833" s="535" t="s">
        <v>1101</v>
      </c>
      <c r="D833" s="536" t="s">
        <v>416</v>
      </c>
      <c r="E833" s="537">
        <v>41560</v>
      </c>
      <c r="F833" s="538">
        <v>5</v>
      </c>
      <c r="G833" s="538">
        <v>2</v>
      </c>
      <c r="H833" s="536" t="s">
        <v>2017</v>
      </c>
    </row>
    <row r="834" spans="1:8" ht="12" outlineLevel="2">
      <c r="A834" s="534">
        <v>27</v>
      </c>
      <c r="B834" s="535" t="s">
        <v>2020</v>
      </c>
      <c r="C834" s="535" t="s">
        <v>1101</v>
      </c>
      <c r="D834" s="536" t="s">
        <v>416</v>
      </c>
      <c r="E834" s="537">
        <v>41560</v>
      </c>
      <c r="F834" s="538">
        <v>2</v>
      </c>
      <c r="G834" s="538">
        <v>5</v>
      </c>
      <c r="H834" s="536" t="s">
        <v>2013</v>
      </c>
    </row>
    <row r="835" spans="1:8" ht="12" outlineLevel="2">
      <c r="A835" s="529">
        <v>27</v>
      </c>
      <c r="B835" s="530" t="s">
        <v>2020</v>
      </c>
      <c r="C835" s="530" t="s">
        <v>1101</v>
      </c>
      <c r="D835" s="530" t="s">
        <v>325</v>
      </c>
      <c r="E835" s="531">
        <v>41797</v>
      </c>
      <c r="F835" s="532">
        <v>5</v>
      </c>
      <c r="G835" s="532">
        <v>2</v>
      </c>
      <c r="H835" s="530" t="s">
        <v>2017</v>
      </c>
    </row>
    <row r="836" spans="1:8" ht="12" outlineLevel="2">
      <c r="A836" s="529">
        <v>27</v>
      </c>
      <c r="B836" s="530" t="s">
        <v>2020</v>
      </c>
      <c r="C836" s="530" t="s">
        <v>1101</v>
      </c>
      <c r="D836" s="530" t="s">
        <v>325</v>
      </c>
      <c r="E836" s="531">
        <v>41797</v>
      </c>
      <c r="F836" s="532">
        <v>4</v>
      </c>
      <c r="G836" s="532">
        <v>3</v>
      </c>
      <c r="H836" s="530" t="s">
        <v>2015</v>
      </c>
    </row>
    <row r="837" spans="1:8" ht="12" outlineLevel="2">
      <c r="A837" s="529">
        <v>27</v>
      </c>
      <c r="B837" s="530" t="s">
        <v>2020</v>
      </c>
      <c r="C837" s="530" t="s">
        <v>1101</v>
      </c>
      <c r="D837" s="530" t="s">
        <v>325</v>
      </c>
      <c r="E837" s="531">
        <v>41797</v>
      </c>
      <c r="F837" s="532">
        <v>3</v>
      </c>
      <c r="G837" s="532">
        <v>4</v>
      </c>
      <c r="H837" s="530" t="s">
        <v>2019</v>
      </c>
    </row>
    <row r="838" spans="1:8" s="557" customFormat="1" ht="12" outlineLevel="1">
      <c r="A838" s="547"/>
      <c r="B838" s="548"/>
      <c r="C838" s="548" t="s">
        <v>1103</v>
      </c>
      <c r="D838" s="551" t="s">
        <v>1446</v>
      </c>
      <c r="E838" s="552"/>
      <c r="F838" s="549">
        <f>SUBTOTAL(9,F832:F837)</f>
        <v>25</v>
      </c>
      <c r="G838" s="549"/>
      <c r="H838" s="548"/>
    </row>
    <row r="839" spans="1:8" ht="12" outlineLevel="2">
      <c r="A839" s="534">
        <v>27</v>
      </c>
      <c r="B839" s="535" t="s">
        <v>2020</v>
      </c>
      <c r="C839" s="535" t="s">
        <v>350</v>
      </c>
      <c r="D839" s="536" t="s">
        <v>422</v>
      </c>
      <c r="E839" s="537">
        <v>41700</v>
      </c>
      <c r="F839" s="538">
        <v>6</v>
      </c>
      <c r="G839" s="538">
        <v>1</v>
      </c>
      <c r="H839" s="536" t="s">
        <v>2021</v>
      </c>
    </row>
    <row r="840" spans="1:8" ht="12" outlineLevel="2">
      <c r="A840" s="529">
        <v>27</v>
      </c>
      <c r="B840" s="530" t="s">
        <v>2020</v>
      </c>
      <c r="C840" s="530" t="s">
        <v>350</v>
      </c>
      <c r="D840" s="530" t="s">
        <v>325</v>
      </c>
      <c r="E840" s="531">
        <v>41797</v>
      </c>
      <c r="F840" s="532">
        <v>6</v>
      </c>
      <c r="G840" s="532">
        <v>1</v>
      </c>
      <c r="H840" s="530" t="s">
        <v>2021</v>
      </c>
    </row>
    <row r="841" spans="1:8" ht="12" outlineLevel="2">
      <c r="A841" s="529">
        <v>27</v>
      </c>
      <c r="B841" s="530" t="s">
        <v>2020</v>
      </c>
      <c r="C841" s="530" t="s">
        <v>350</v>
      </c>
      <c r="D841" s="530" t="s">
        <v>365</v>
      </c>
      <c r="E841" s="531">
        <v>41811</v>
      </c>
      <c r="F841" s="532">
        <v>6</v>
      </c>
      <c r="G841" s="532">
        <v>1</v>
      </c>
      <c r="H841" s="530" t="s">
        <v>2021</v>
      </c>
    </row>
    <row r="842" spans="1:8" ht="12" outlineLevel="1">
      <c r="A842" s="529"/>
      <c r="B842" s="530"/>
      <c r="C842" s="539" t="s">
        <v>351</v>
      </c>
      <c r="D842" s="530"/>
      <c r="E842" s="531"/>
      <c r="F842" s="532">
        <f>SUBTOTAL(9,F839:F841)</f>
        <v>18</v>
      </c>
      <c r="G842" s="532"/>
      <c r="H842" s="530"/>
    </row>
    <row r="843" spans="1:8" ht="12">
      <c r="A843" s="529"/>
      <c r="B843" s="530"/>
      <c r="C843" s="539" t="s">
        <v>419</v>
      </c>
      <c r="D843" s="530"/>
      <c r="E843" s="531"/>
      <c r="F843" s="532">
        <f>SUBTOTAL(9,F2:F841)</f>
        <v>1826</v>
      </c>
      <c r="G843" s="532"/>
      <c r="H843" s="530"/>
    </row>
    <row r="844" spans="2:7" ht="12" outlineLevel="1">
      <c r="B844" s="535"/>
      <c r="C844" s="540"/>
      <c r="E844" s="537"/>
      <c r="F844" s="538"/>
      <c r="G844" s="538"/>
    </row>
    <row r="845" spans="2:7" ht="12" outlineLevel="1">
      <c r="B845" s="535"/>
      <c r="C845" s="535"/>
      <c r="E845" s="537"/>
      <c r="F845" s="538"/>
      <c r="G845" s="538"/>
    </row>
    <row r="846" spans="2:7" ht="12" outlineLevel="1">
      <c r="B846" s="535"/>
      <c r="C846" s="535"/>
      <c r="E846" s="537"/>
      <c r="F846" s="538"/>
      <c r="G846" s="538"/>
    </row>
    <row r="847" spans="2:7" ht="12" outlineLevel="1">
      <c r="B847" s="535"/>
      <c r="C847" s="535"/>
      <c r="E847" s="537"/>
      <c r="F847" s="538"/>
      <c r="G847" s="538"/>
    </row>
    <row r="848" spans="2:7" ht="12" outlineLevel="1">
      <c r="B848" s="535"/>
      <c r="C848" s="535"/>
      <c r="E848" s="537"/>
      <c r="F848" s="538"/>
      <c r="G848" s="538"/>
    </row>
    <row r="849" spans="2:7" ht="12" outlineLevel="1">
      <c r="B849" s="535"/>
      <c r="C849" s="535"/>
      <c r="E849" s="537"/>
      <c r="F849" s="538"/>
      <c r="G849" s="538"/>
    </row>
    <row r="850" spans="2:7" ht="12" outlineLevel="1">
      <c r="B850" s="535"/>
      <c r="C850" s="535"/>
      <c r="E850" s="537"/>
      <c r="F850" s="538"/>
      <c r="G850" s="538"/>
    </row>
    <row r="851" spans="2:7" ht="12" outlineLevel="1">
      <c r="B851" s="535"/>
      <c r="C851" s="535"/>
      <c r="E851" s="537"/>
      <c r="F851" s="538"/>
      <c r="G851" s="538"/>
    </row>
    <row r="852" spans="2:7" ht="12" outlineLevel="1">
      <c r="B852" s="535"/>
      <c r="C852" s="535"/>
      <c r="E852" s="537"/>
      <c r="F852" s="538"/>
      <c r="G852" s="538"/>
    </row>
    <row r="853" spans="2:7" ht="12" outlineLevel="1">
      <c r="B853" s="535"/>
      <c r="C853" s="535"/>
      <c r="E853" s="537"/>
      <c r="F853" s="538"/>
      <c r="G853" s="538"/>
    </row>
    <row r="854" spans="2:7" ht="12" outlineLevel="1">
      <c r="B854" s="535"/>
      <c r="C854" s="535"/>
      <c r="E854" s="537"/>
      <c r="F854" s="538"/>
      <c r="G854" s="538"/>
    </row>
    <row r="855" spans="2:7" ht="12" outlineLevel="1">
      <c r="B855" s="535"/>
      <c r="C855" s="535"/>
      <c r="E855" s="537"/>
      <c r="F855" s="538"/>
      <c r="G855" s="538"/>
    </row>
    <row r="856" spans="2:7" ht="12" outlineLevel="1">
      <c r="B856" s="535"/>
      <c r="C856" s="535"/>
      <c r="E856" s="537"/>
      <c r="F856" s="538"/>
      <c r="G856" s="538"/>
    </row>
    <row r="857" spans="2:7" ht="12" outlineLevel="1">
      <c r="B857" s="535"/>
      <c r="C857" s="535"/>
      <c r="E857" s="537"/>
      <c r="F857" s="538"/>
      <c r="G857" s="538"/>
    </row>
    <row r="858" spans="2:7" ht="12" outlineLevel="1">
      <c r="B858" s="535"/>
      <c r="C858" s="535"/>
      <c r="E858" s="537"/>
      <c r="F858" s="538"/>
      <c r="G858" s="538"/>
    </row>
    <row r="859" spans="2:7" ht="12" outlineLevel="1">
      <c r="B859" s="535"/>
      <c r="C859" s="535"/>
      <c r="E859" s="537"/>
      <c r="F859" s="538"/>
      <c r="G859" s="538"/>
    </row>
    <row r="860" spans="2:7" ht="12" outlineLevel="1">
      <c r="B860" s="535"/>
      <c r="C860" s="535"/>
      <c r="E860" s="537"/>
      <c r="F860" s="538"/>
      <c r="G860" s="538"/>
    </row>
    <row r="861" spans="2:7" ht="12" outlineLevel="1">
      <c r="B861" s="535"/>
      <c r="C861" s="535"/>
      <c r="E861" s="537"/>
      <c r="F861" s="538"/>
      <c r="G861" s="538"/>
    </row>
    <row r="862" spans="2:7" ht="12" outlineLevel="1">
      <c r="B862" s="535"/>
      <c r="C862" s="535"/>
      <c r="E862" s="537"/>
      <c r="F862" s="538"/>
      <c r="G862" s="538"/>
    </row>
    <row r="863" ht="12" outlineLevel="1"/>
    <row r="864" ht="12" outlineLevel="1"/>
    <row r="865" ht="12" outlineLevel="1"/>
    <row r="866" ht="12" outlineLevel="1"/>
    <row r="867" ht="12" outlineLevel="1"/>
    <row r="868" ht="12" outlineLevel="1"/>
    <row r="869" ht="12" outlineLevel="1"/>
    <row r="870" ht="12" outlineLevel="1"/>
    <row r="871" ht="12" outlineLevel="1"/>
    <row r="872" ht="12" outlineLevel="1"/>
    <row r="873" ht="12" outlineLevel="1"/>
    <row r="874" ht="12" outlineLevel="1"/>
    <row r="875" ht="12" outlineLevel="1"/>
    <row r="876" ht="12" outlineLevel="1"/>
    <row r="877" ht="12" outlineLevel="1"/>
    <row r="878" ht="12" outlineLevel="1"/>
    <row r="879" ht="12" outlineLevel="1"/>
    <row r="880" ht="12" outlineLevel="1"/>
    <row r="881" ht="12" outlineLevel="1"/>
    <row r="882" ht="12" outlineLevel="1"/>
    <row r="883" ht="12" outlineLevel="1"/>
    <row r="884" ht="12" outlineLevel="1"/>
    <row r="885" ht="12" outlineLevel="1"/>
    <row r="886" ht="12" outlineLevel="1"/>
    <row r="887" ht="12" outlineLevel="1"/>
    <row r="888" ht="12" outlineLevel="1"/>
    <row r="889" ht="12" outlineLevel="1"/>
    <row r="890" spans="2:3" ht="12" outlineLevel="1">
      <c r="B890" s="530" t="s">
        <v>365</v>
      </c>
      <c r="C890" s="539">
        <v>156</v>
      </c>
    </row>
    <row r="891" ht="12" outlineLevel="1">
      <c r="C891" s="558" t="s">
        <v>2343</v>
      </c>
    </row>
    <row r="892" spans="2:3" ht="12" outlineLevel="2">
      <c r="B892" s="530" t="s">
        <v>416</v>
      </c>
      <c r="C892" s="539">
        <v>546</v>
      </c>
    </row>
    <row r="893" spans="2:3" ht="12" outlineLevel="1">
      <c r="B893" s="530"/>
      <c r="C893" s="539" t="s">
        <v>2188</v>
      </c>
    </row>
    <row r="894" spans="2:3" ht="12" outlineLevel="2">
      <c r="B894" s="559" t="s">
        <v>422</v>
      </c>
      <c r="C894" s="558">
        <f>27*21-10</f>
        <v>557</v>
      </c>
    </row>
    <row r="895" spans="2:3" ht="12" outlineLevel="1">
      <c r="B895" s="559"/>
      <c r="C895" s="558" t="s">
        <v>2189</v>
      </c>
    </row>
    <row r="896" spans="2:3" ht="12" outlineLevel="1">
      <c r="B896" s="530" t="s">
        <v>366</v>
      </c>
      <c r="C896" s="558">
        <v>567</v>
      </c>
    </row>
    <row r="897" spans="2:3" ht="12" outlineLevel="1">
      <c r="B897" s="530"/>
      <c r="C897" s="539" t="s">
        <v>2344</v>
      </c>
    </row>
    <row r="898" spans="2:3" ht="12" outlineLevel="2">
      <c r="B898" s="530"/>
      <c r="C898" s="530"/>
    </row>
    <row r="899" spans="2:3" ht="12" outlineLevel="1">
      <c r="B899" s="530"/>
      <c r="C899" s="558">
        <f>+C896+C894+C892+C890</f>
        <v>1826</v>
      </c>
    </row>
    <row r="900" ht="12" outlineLevel="1"/>
    <row r="901" ht="12" outlineLevel="1"/>
    <row r="902" ht="12" outlineLevel="1"/>
    <row r="903" ht="12" outlineLevel="1"/>
    <row r="904" ht="12" outlineLevel="1"/>
    <row r="905" ht="12" outlineLevel="1"/>
    <row r="906" ht="12" outlineLevel="1"/>
    <row r="907" ht="12" outlineLevel="1"/>
    <row r="908" ht="12" outlineLevel="1"/>
    <row r="909" ht="12" outlineLevel="1"/>
    <row r="910" ht="12" outlineLevel="1"/>
    <row r="911" ht="12" outlineLevel="1"/>
    <row r="912" ht="12" outlineLevel="1"/>
    <row r="913" ht="12" outlineLevel="1"/>
    <row r="914" ht="12" outlineLevel="1"/>
    <row r="915" ht="12" outlineLevel="1"/>
    <row r="916" ht="12" outlineLevel="1"/>
    <row r="917" ht="12" outlineLevel="1"/>
    <row r="918" ht="12" outlineLevel="1"/>
    <row r="919" ht="12" outlineLevel="1"/>
    <row r="920" ht="12" outlineLevel="1"/>
    <row r="921" ht="12" outlineLevel="1"/>
    <row r="922" ht="12" outlineLevel="1"/>
    <row r="923" ht="12" outlineLevel="1"/>
    <row r="924" ht="12" outlineLevel="1"/>
    <row r="925" ht="12" outlineLevel="1"/>
    <row r="926" ht="12" outlineLevel="1"/>
    <row r="927" ht="12" outlineLevel="1"/>
    <row r="928" ht="12" outlineLevel="1"/>
    <row r="929" ht="12" outlineLevel="1"/>
    <row r="930" ht="12" outlineLevel="1"/>
    <row r="931" ht="12" outlineLevel="1"/>
    <row r="932" ht="12" outlineLevel="1"/>
    <row r="933" ht="12" outlineLevel="1"/>
    <row r="934" ht="12" outlineLevel="1"/>
    <row r="935" ht="12" outlineLevel="1"/>
    <row r="936" ht="12" outlineLevel="1"/>
    <row r="937" ht="12" outlineLevel="1"/>
    <row r="938" ht="12" outlineLevel="1"/>
    <row r="939" ht="12" outlineLevel="1"/>
    <row r="940" ht="12" outlineLevel="1"/>
    <row r="941" ht="12" outlineLevel="1"/>
    <row r="942" ht="12" outlineLevel="1"/>
    <row r="943" ht="12" outlineLevel="1"/>
    <row r="944" ht="12" outlineLevel="1"/>
    <row r="945" ht="12" outlineLevel="1"/>
    <row r="946" ht="12" outlineLevel="1"/>
    <row r="947" ht="12" outlineLevel="1"/>
    <row r="948" ht="12" outlineLevel="1"/>
    <row r="949" ht="12" outlineLevel="1"/>
    <row r="950" ht="12" outlineLevel="1"/>
    <row r="951" ht="12" outlineLevel="1"/>
    <row r="952" ht="12" outlineLevel="1"/>
    <row r="953" ht="12" outlineLevel="1"/>
    <row r="954" ht="12" outlineLevel="1"/>
    <row r="955" ht="12" outlineLevel="1"/>
    <row r="956" ht="12" outlineLevel="1"/>
    <row r="957" ht="12" outlineLevel="1"/>
    <row r="958" ht="12" outlineLevel="1"/>
    <row r="959" ht="12" outlineLevel="1"/>
    <row r="960" ht="12" outlineLevel="1"/>
    <row r="961" ht="12" outlineLevel="1"/>
    <row r="962" ht="12" outlineLevel="1"/>
    <row r="963" ht="12" outlineLevel="1"/>
    <row r="964" ht="12" outlineLevel="1"/>
    <row r="965" ht="12" outlineLevel="1"/>
    <row r="966" ht="12" outlineLevel="1"/>
    <row r="967" ht="12" outlineLevel="1"/>
    <row r="968" ht="12" outlineLevel="1"/>
    <row r="969" ht="12" outlineLevel="1"/>
    <row r="970" ht="12" outlineLevel="1"/>
    <row r="971" ht="12" outlineLevel="1"/>
    <row r="972" ht="12" outlineLevel="1"/>
    <row r="973" ht="12" outlineLevel="1"/>
    <row r="974" ht="12" outlineLevel="1"/>
    <row r="975" ht="12" outlineLevel="1"/>
    <row r="976" ht="12" outlineLevel="1"/>
    <row r="977" ht="12" outlineLevel="1"/>
    <row r="978" ht="12" outlineLevel="1"/>
    <row r="979" ht="12" outlineLevel="1"/>
    <row r="980" ht="12" outlineLevel="1"/>
    <row r="981" ht="12" outlineLevel="1"/>
    <row r="982" ht="12" outlineLevel="1"/>
    <row r="983" ht="12" outlineLevel="1"/>
    <row r="984" ht="12" outlineLevel="1"/>
    <row r="985" ht="12" outlineLevel="1"/>
    <row r="986" ht="12" outlineLevel="1"/>
    <row r="987" ht="12" outlineLevel="1"/>
    <row r="988" ht="12" outlineLevel="1"/>
    <row r="989" ht="12" outlineLevel="1"/>
    <row r="990" ht="12" outlineLevel="1"/>
    <row r="991" ht="12" outlineLevel="1"/>
    <row r="992" ht="12" outlineLevel="1"/>
    <row r="993" ht="12" outlineLevel="1"/>
    <row r="994" ht="12" outlineLevel="1"/>
    <row r="995" ht="12" outlineLevel="1"/>
    <row r="996" ht="12" outlineLevel="1"/>
    <row r="997" ht="12" outlineLevel="1"/>
    <row r="998" ht="12" outlineLevel="1"/>
    <row r="999" ht="12" outlineLevel="1"/>
    <row r="1000" ht="12" outlineLevel="1"/>
    <row r="1001" ht="12" outlineLevel="1"/>
    <row r="1002" ht="12" outlineLevel="1"/>
    <row r="1003" ht="12" outlineLevel="1"/>
    <row r="1004" ht="12" outlineLevel="1"/>
    <row r="1005" ht="12" outlineLevel="1"/>
    <row r="1006" ht="12" outlineLevel="1"/>
    <row r="1007" ht="12" outlineLevel="1"/>
    <row r="1008" ht="12" outlineLevel="1"/>
    <row r="1009" ht="12" outlineLevel="1"/>
    <row r="1010" ht="12" outlineLevel="1"/>
    <row r="1011" ht="12" outlineLevel="1"/>
    <row r="1012" ht="12" outlineLevel="1"/>
    <row r="1013" ht="12" outlineLevel="1"/>
    <row r="1014" ht="12" outlineLevel="1"/>
    <row r="1015" ht="12" outlineLevel="1"/>
    <row r="1016" ht="12" outlineLevel="1"/>
    <row r="1017" ht="12" outlineLevel="1"/>
    <row r="1018" ht="12" outlineLevel="1"/>
    <row r="1019" ht="12" outlineLevel="1"/>
    <row r="1020" ht="12" outlineLevel="1"/>
    <row r="1021" ht="12" outlineLevel="1"/>
    <row r="1022" ht="12" outlineLevel="1"/>
    <row r="1023" ht="12" outlineLevel="1"/>
    <row r="1024" ht="12" outlineLevel="1"/>
    <row r="1025" ht="12" outlineLevel="1"/>
    <row r="1026" ht="12" outlineLevel="1"/>
    <row r="1027" ht="12" outlineLevel="1"/>
    <row r="1028" ht="12" outlineLevel="1"/>
    <row r="1029" ht="12" outlineLevel="1"/>
    <row r="1030" ht="12" outlineLevel="1"/>
    <row r="1031" ht="12" outlineLevel="1"/>
    <row r="1032" ht="12" outlineLevel="1"/>
    <row r="1033" ht="12" outlineLevel="1"/>
    <row r="1034" ht="12" outlineLevel="1"/>
    <row r="1035" ht="12" outlineLevel="1"/>
    <row r="1036" ht="12" outlineLevel="1"/>
    <row r="1037" ht="12" outlineLevel="1"/>
    <row r="1038" ht="12" outlineLevel="1"/>
    <row r="1039" ht="12" outlineLevel="1"/>
    <row r="1040" ht="12" outlineLevel="1"/>
    <row r="1041" ht="12" outlineLevel="1"/>
    <row r="1042" ht="12" outlineLevel="1"/>
    <row r="1043" ht="12" outlineLevel="1"/>
    <row r="1044" ht="12" outlineLevel="1"/>
    <row r="1045" ht="12" outlineLevel="1"/>
    <row r="1046" ht="12" outlineLevel="1"/>
    <row r="1047" ht="12" outlineLevel="1"/>
    <row r="1048" ht="12" outlineLevel="1"/>
    <row r="1049" ht="12" outlineLevel="1"/>
    <row r="1050" ht="12" outlineLevel="1"/>
    <row r="1051" ht="12" outlineLevel="1"/>
    <row r="1052" ht="12" outlineLevel="1"/>
    <row r="1053" ht="12" outlineLevel="1"/>
    <row r="1054" ht="12" outlineLevel="1"/>
    <row r="1055" ht="12" outlineLevel="1"/>
    <row r="1056" ht="12" outlineLevel="1"/>
    <row r="1057" ht="12" outlineLevel="1"/>
    <row r="1058" ht="12" outlineLevel="1"/>
    <row r="1059" ht="12" outlineLevel="1"/>
    <row r="1060" ht="12" outlineLevel="1"/>
    <row r="1061" ht="12" outlineLevel="1"/>
    <row r="1062" ht="12" outlineLevel="1"/>
    <row r="1063" ht="12" outlineLevel="1"/>
    <row r="1064" ht="12" outlineLevel="1"/>
    <row r="1065" ht="12" outlineLevel="1"/>
    <row r="1066" ht="12" outlineLevel="1"/>
    <row r="1067" ht="12" outlineLevel="1"/>
    <row r="1068" ht="12" outlineLevel="1"/>
    <row r="1069" ht="12" outlineLevel="1"/>
    <row r="1070" ht="12" outlineLevel="1"/>
    <row r="1071" ht="12" outlineLevel="1"/>
    <row r="1072" ht="12" outlineLevel="1"/>
    <row r="1073" ht="12" outlineLevel="1"/>
    <row r="1074" ht="12" outlineLevel="1"/>
    <row r="1075" ht="12" outlineLevel="1"/>
    <row r="1076" ht="12" outlineLevel="1"/>
    <row r="1077" ht="12" outlineLevel="1"/>
    <row r="1078" ht="12" outlineLevel="1"/>
    <row r="1079" ht="12" outlineLevel="1"/>
    <row r="1080" ht="12" outlineLevel="1"/>
    <row r="1081" ht="12" outlineLevel="1"/>
    <row r="1082" ht="12" outlineLevel="1"/>
    <row r="1083" ht="12" outlineLevel="1"/>
    <row r="1084" ht="12" outlineLevel="1"/>
    <row r="1085" ht="12" outlineLevel="1"/>
    <row r="1086" ht="12" outlineLevel="1"/>
    <row r="1087" ht="12" outlineLevel="1"/>
    <row r="1088" ht="12" outlineLevel="1"/>
    <row r="1089" ht="12" outlineLevel="1"/>
    <row r="1090" ht="12" outlineLevel="1"/>
    <row r="1091" ht="12" outlineLevel="1"/>
    <row r="1092" ht="12" outlineLevel="1"/>
    <row r="1093" ht="12" outlineLevel="1"/>
    <row r="1094" ht="12" outlineLevel="1"/>
    <row r="1095" ht="12" outlineLevel="1"/>
    <row r="1096" ht="12" outlineLevel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3"/>
  <sheetViews>
    <sheetView zoomScalePageLayoutView="0" workbookViewId="0" topLeftCell="A1">
      <selection activeCell="J34" sqref="J34"/>
    </sheetView>
  </sheetViews>
  <sheetFormatPr defaultColWidth="9.140625" defaultRowHeight="12.75" outlineLevelRow="2"/>
  <cols>
    <col min="1" max="3" width="8.7109375" style="438" customWidth="1"/>
    <col min="4" max="4" width="20.28125" style="438" customWidth="1"/>
    <col min="5" max="5" width="8.7109375" style="438" customWidth="1"/>
    <col min="6" max="6" width="11.421875" style="438" customWidth="1"/>
    <col min="7" max="7" width="17.140625" style="438" customWidth="1"/>
    <col min="8" max="12" width="8.7109375" style="438" customWidth="1"/>
  </cols>
  <sheetData>
    <row r="1" spans="1:12" ht="12.75">
      <c r="A1" s="12" t="s">
        <v>201</v>
      </c>
      <c r="B1" s="88" t="s">
        <v>356</v>
      </c>
      <c r="C1" s="15" t="s">
        <v>357</v>
      </c>
      <c r="D1" s="15" t="s">
        <v>358</v>
      </c>
      <c r="E1" s="15" t="s">
        <v>359</v>
      </c>
      <c r="F1" s="16" t="s">
        <v>360</v>
      </c>
      <c r="G1" s="12" t="s">
        <v>610</v>
      </c>
      <c r="H1" s="12" t="s">
        <v>361</v>
      </c>
      <c r="I1" s="89"/>
      <c r="J1" s="90" t="s">
        <v>1738</v>
      </c>
      <c r="K1" s="89"/>
      <c r="L1" s="89"/>
    </row>
    <row r="2" spans="1:12" s="438" customFormat="1" ht="12.75" outlineLevel="2">
      <c r="A2" s="425">
        <v>2</v>
      </c>
      <c r="B2" s="426">
        <v>2014</v>
      </c>
      <c r="C2" s="427" t="s">
        <v>362</v>
      </c>
      <c r="D2" s="427" t="s">
        <v>2461</v>
      </c>
      <c r="E2" s="427" t="s">
        <v>378</v>
      </c>
      <c r="F2" s="428">
        <v>41685</v>
      </c>
      <c r="G2" s="425">
        <v>3</v>
      </c>
      <c r="H2" s="425">
        <v>3</v>
      </c>
      <c r="I2" s="89"/>
      <c r="J2" s="90"/>
      <c r="K2" s="89"/>
      <c r="L2" s="89"/>
    </row>
    <row r="3" spans="1:12" s="438" customFormat="1" ht="12.75" outlineLevel="1">
      <c r="A3" s="425"/>
      <c r="B3" s="426"/>
      <c r="C3" s="427"/>
      <c r="D3" s="15" t="s">
        <v>2462</v>
      </c>
      <c r="E3" s="427"/>
      <c r="F3" s="428"/>
      <c r="G3" s="425"/>
      <c r="H3" s="425">
        <f>SUBTOTAL(9,H2:H2)</f>
        <v>3</v>
      </c>
      <c r="I3" s="89"/>
      <c r="J3" s="90"/>
      <c r="K3" s="89"/>
      <c r="L3" s="89"/>
    </row>
    <row r="4" spans="1:12" s="438" customFormat="1" ht="12.75" outlineLevel="2">
      <c r="A4" s="425">
        <v>3</v>
      </c>
      <c r="B4" s="426">
        <v>2014</v>
      </c>
      <c r="C4" s="427" t="s">
        <v>362</v>
      </c>
      <c r="D4" s="427" t="s">
        <v>2161</v>
      </c>
      <c r="E4" s="427" t="s">
        <v>394</v>
      </c>
      <c r="F4" s="428">
        <v>41714</v>
      </c>
      <c r="G4" s="425">
        <v>1</v>
      </c>
      <c r="H4" s="425">
        <v>1</v>
      </c>
      <c r="I4" s="89"/>
      <c r="J4" s="90"/>
      <c r="K4" s="89"/>
      <c r="L4" s="89"/>
    </row>
    <row r="5" spans="1:12" s="438" customFormat="1" ht="12.75" outlineLevel="1">
      <c r="A5" s="425"/>
      <c r="B5" s="426"/>
      <c r="C5" s="427"/>
      <c r="D5" s="15" t="s">
        <v>2174</v>
      </c>
      <c r="E5" s="427"/>
      <c r="F5" s="428"/>
      <c r="G5" s="425"/>
      <c r="H5" s="425">
        <f>SUBTOTAL(9,H4:H4)</f>
        <v>1</v>
      </c>
      <c r="I5" s="89"/>
      <c r="J5" s="90"/>
      <c r="K5" s="89"/>
      <c r="L5" s="89"/>
    </row>
    <row r="6" spans="1:12" s="438" customFormat="1" ht="12.75" outlineLevel="2">
      <c r="A6" s="90">
        <v>3</v>
      </c>
      <c r="B6" s="90">
        <v>2014</v>
      </c>
      <c r="C6" s="429" t="s">
        <v>362</v>
      </c>
      <c r="D6" s="429" t="s">
        <v>636</v>
      </c>
      <c r="E6" s="429" t="s">
        <v>389</v>
      </c>
      <c r="F6" s="430">
        <v>41713</v>
      </c>
      <c r="G6" s="90">
        <v>1</v>
      </c>
      <c r="H6" s="90">
        <v>1</v>
      </c>
      <c r="I6" s="431"/>
      <c r="J6" s="431"/>
      <c r="K6" s="431"/>
      <c r="L6" s="431"/>
    </row>
    <row r="7" spans="1:12" s="438" customFormat="1" ht="12.75" outlineLevel="2">
      <c r="A7" s="90">
        <v>3</v>
      </c>
      <c r="B7" s="90">
        <v>2014</v>
      </c>
      <c r="C7" s="429" t="s">
        <v>362</v>
      </c>
      <c r="D7" s="429" t="s">
        <v>636</v>
      </c>
      <c r="E7" s="429" t="s">
        <v>399</v>
      </c>
      <c r="F7" s="430">
        <v>41728</v>
      </c>
      <c r="G7" s="90">
        <v>2</v>
      </c>
      <c r="H7" s="90">
        <v>2</v>
      </c>
      <c r="I7" s="431"/>
      <c r="J7" s="431"/>
      <c r="K7" s="431"/>
      <c r="L7" s="431"/>
    </row>
    <row r="8" spans="1:12" s="438" customFormat="1" ht="12.75" outlineLevel="1">
      <c r="A8" s="90"/>
      <c r="B8" s="90"/>
      <c r="C8" s="429"/>
      <c r="D8" s="432" t="s">
        <v>639</v>
      </c>
      <c r="E8" s="429"/>
      <c r="F8" s="430"/>
      <c r="G8" s="90"/>
      <c r="H8" s="90">
        <f>SUBTOTAL(9,H6:H7)</f>
        <v>3</v>
      </c>
      <c r="I8" s="431"/>
      <c r="J8" s="431"/>
      <c r="K8" s="431"/>
      <c r="L8" s="431"/>
    </row>
    <row r="9" spans="1:12" s="438" customFormat="1" ht="12.75" outlineLevel="2">
      <c r="A9" s="90">
        <v>9</v>
      </c>
      <c r="B9" s="90">
        <v>2014</v>
      </c>
      <c r="C9" s="429" t="s">
        <v>362</v>
      </c>
      <c r="D9" s="429" t="s">
        <v>329</v>
      </c>
      <c r="E9" s="429" t="s">
        <v>397</v>
      </c>
      <c r="F9" s="430">
        <v>41896</v>
      </c>
      <c r="G9" s="90">
        <v>5</v>
      </c>
      <c r="H9" s="90">
        <v>5</v>
      </c>
      <c r="I9" s="431"/>
      <c r="J9" s="431"/>
      <c r="K9" s="431"/>
      <c r="L9" s="431"/>
    </row>
    <row r="10" spans="1:12" s="584" customFormat="1" ht="12.75" outlineLevel="1">
      <c r="A10" s="581"/>
      <c r="B10" s="581"/>
      <c r="C10" s="580"/>
      <c r="D10" s="580" t="s">
        <v>330</v>
      </c>
      <c r="E10" s="580"/>
      <c r="F10" s="582"/>
      <c r="G10" s="581"/>
      <c r="H10" s="581">
        <f>SUBTOTAL(9,H9:H9)</f>
        <v>5</v>
      </c>
      <c r="I10" s="583" t="s">
        <v>2473</v>
      </c>
      <c r="J10" s="583"/>
      <c r="K10" s="583"/>
      <c r="L10" s="583"/>
    </row>
    <row r="11" spans="1:12" s="438" customFormat="1" ht="12.75" outlineLevel="2">
      <c r="A11" s="90">
        <v>5</v>
      </c>
      <c r="B11" s="90">
        <v>2014</v>
      </c>
      <c r="C11" s="429" t="s">
        <v>362</v>
      </c>
      <c r="D11" s="429" t="s">
        <v>636</v>
      </c>
      <c r="E11" s="429" t="s">
        <v>375</v>
      </c>
      <c r="F11" s="430">
        <v>41776</v>
      </c>
      <c r="G11" s="90">
        <v>2</v>
      </c>
      <c r="H11" s="90">
        <v>2</v>
      </c>
      <c r="I11" s="431"/>
      <c r="J11" s="431"/>
      <c r="K11" s="431"/>
      <c r="L11" s="431"/>
    </row>
    <row r="12" spans="1:12" s="438" customFormat="1" ht="12.75" outlineLevel="1">
      <c r="A12" s="90"/>
      <c r="B12" s="90"/>
      <c r="C12" s="429"/>
      <c r="D12" s="432" t="s">
        <v>639</v>
      </c>
      <c r="E12" s="429"/>
      <c r="F12" s="430"/>
      <c r="G12" s="90"/>
      <c r="H12" s="90">
        <f>SUBTOTAL(9,H11:H11)</f>
        <v>2</v>
      </c>
      <c r="I12" s="431"/>
      <c r="J12" s="431"/>
      <c r="K12" s="431"/>
      <c r="L12" s="431"/>
    </row>
    <row r="13" spans="1:12" s="438" customFormat="1" ht="12.75" outlineLevel="2">
      <c r="A13" s="90">
        <v>3</v>
      </c>
      <c r="B13" s="90">
        <v>2014</v>
      </c>
      <c r="C13" s="429" t="s">
        <v>363</v>
      </c>
      <c r="D13" s="429" t="s">
        <v>167</v>
      </c>
      <c r="E13" s="429" t="s">
        <v>399</v>
      </c>
      <c r="F13" s="430">
        <v>41728</v>
      </c>
      <c r="G13" s="90">
        <v>1</v>
      </c>
      <c r="H13" s="90">
        <v>1</v>
      </c>
      <c r="I13" s="431"/>
      <c r="J13" s="431"/>
      <c r="K13" s="431"/>
      <c r="L13" s="431"/>
    </row>
    <row r="14" spans="1:12" s="438" customFormat="1" ht="12.75" outlineLevel="2">
      <c r="A14" s="90">
        <v>5</v>
      </c>
      <c r="B14" s="90">
        <v>2014</v>
      </c>
      <c r="C14" s="429" t="s">
        <v>363</v>
      </c>
      <c r="D14" s="429" t="s">
        <v>167</v>
      </c>
      <c r="E14" s="429" t="s">
        <v>390</v>
      </c>
      <c r="F14" s="430">
        <v>41790</v>
      </c>
      <c r="G14" s="90">
        <v>1</v>
      </c>
      <c r="H14" s="90">
        <v>1</v>
      </c>
      <c r="I14" s="431"/>
      <c r="J14" s="431"/>
      <c r="K14" s="431"/>
      <c r="L14" s="431"/>
    </row>
    <row r="15" spans="1:12" s="438" customFormat="1" ht="12.75" outlineLevel="1">
      <c r="A15" s="90"/>
      <c r="B15" s="90"/>
      <c r="C15" s="429"/>
      <c r="D15" s="432" t="s">
        <v>170</v>
      </c>
      <c r="E15" s="429"/>
      <c r="F15" s="430"/>
      <c r="G15" s="90"/>
      <c r="H15" s="90">
        <f>SUBTOTAL(9,H13:H14)</f>
        <v>2</v>
      </c>
      <c r="I15" s="431"/>
      <c r="J15" s="431"/>
      <c r="K15" s="431"/>
      <c r="L15" s="431"/>
    </row>
    <row r="16" spans="1:12" s="438" customFormat="1" ht="12.75" outlineLevel="2">
      <c r="A16" s="90">
        <v>7</v>
      </c>
      <c r="B16" s="90">
        <v>2014</v>
      </c>
      <c r="C16" s="429" t="s">
        <v>363</v>
      </c>
      <c r="D16" s="429" t="s">
        <v>1286</v>
      </c>
      <c r="E16" s="429" t="s">
        <v>400</v>
      </c>
      <c r="F16" s="430">
        <v>41825</v>
      </c>
      <c r="G16" s="90">
        <v>2</v>
      </c>
      <c r="H16" s="90">
        <v>2</v>
      </c>
      <c r="I16" s="431"/>
      <c r="J16" s="431"/>
      <c r="K16" s="431"/>
      <c r="L16" s="431"/>
    </row>
    <row r="17" spans="1:12" s="438" customFormat="1" ht="12.75" outlineLevel="1">
      <c r="A17" s="90"/>
      <c r="B17" s="90"/>
      <c r="C17" s="429"/>
      <c r="D17" s="432" t="s">
        <v>1287</v>
      </c>
      <c r="E17" s="429"/>
      <c r="F17" s="430"/>
      <c r="G17" s="90"/>
      <c r="H17" s="90">
        <f>SUBTOTAL(9,H16:H16)</f>
        <v>2</v>
      </c>
      <c r="I17" s="431"/>
      <c r="J17" s="431"/>
      <c r="K17" s="431"/>
      <c r="L17" s="431"/>
    </row>
    <row r="18" spans="1:12" s="438" customFormat="1" ht="12.75" outlineLevel="2">
      <c r="A18" s="90">
        <v>9</v>
      </c>
      <c r="B18" s="90">
        <v>2014</v>
      </c>
      <c r="C18" s="429" t="s">
        <v>363</v>
      </c>
      <c r="D18" s="429" t="s">
        <v>218</v>
      </c>
      <c r="E18" s="429" t="s">
        <v>397</v>
      </c>
      <c r="F18" s="430">
        <v>41896</v>
      </c>
      <c r="G18" s="90">
        <v>6</v>
      </c>
      <c r="H18" s="90">
        <v>6</v>
      </c>
      <c r="I18" s="431"/>
      <c r="J18" s="431"/>
      <c r="K18" s="431"/>
      <c r="L18" s="431"/>
    </row>
    <row r="19" spans="1:12" s="438" customFormat="1" ht="12.75" outlineLevel="1">
      <c r="A19" s="90"/>
      <c r="B19" s="90"/>
      <c r="C19" s="429"/>
      <c r="D19" s="432" t="s">
        <v>219</v>
      </c>
      <c r="E19" s="429"/>
      <c r="F19" s="430"/>
      <c r="G19" s="90"/>
      <c r="H19" s="90">
        <f>SUBTOTAL(9,H18:H18)</f>
        <v>6</v>
      </c>
      <c r="I19" s="431"/>
      <c r="J19" s="431"/>
      <c r="K19" s="431"/>
      <c r="L19" s="431"/>
    </row>
    <row r="20" spans="1:12" s="438" customFormat="1" ht="12.75" outlineLevel="2">
      <c r="A20" s="90">
        <v>3</v>
      </c>
      <c r="B20" s="90">
        <v>2014</v>
      </c>
      <c r="C20" s="429" t="s">
        <v>363</v>
      </c>
      <c r="D20" s="429" t="s">
        <v>350</v>
      </c>
      <c r="E20" s="429" t="s">
        <v>373</v>
      </c>
      <c r="F20" s="430">
        <v>41714</v>
      </c>
      <c r="G20" s="90">
        <v>6</v>
      </c>
      <c r="H20" s="90">
        <v>6</v>
      </c>
      <c r="I20" s="431"/>
      <c r="J20" s="431"/>
      <c r="K20" s="431"/>
      <c r="L20" s="431"/>
    </row>
    <row r="21" spans="1:12" s="438" customFormat="1" ht="12.75" outlineLevel="2">
      <c r="A21" s="90">
        <v>2</v>
      </c>
      <c r="B21" s="90">
        <v>2014</v>
      </c>
      <c r="C21" s="429" t="s">
        <v>363</v>
      </c>
      <c r="D21" s="429" t="s">
        <v>350</v>
      </c>
      <c r="E21" s="429" t="s">
        <v>378</v>
      </c>
      <c r="F21" s="430">
        <v>41685</v>
      </c>
      <c r="G21" s="90">
        <v>6</v>
      </c>
      <c r="H21" s="90">
        <v>6</v>
      </c>
      <c r="I21" s="431"/>
      <c r="J21" s="431"/>
      <c r="K21" s="431"/>
      <c r="L21" s="431"/>
    </row>
    <row r="22" spans="1:12" s="438" customFormat="1" ht="12.75" outlineLevel="2">
      <c r="A22" s="90">
        <v>10</v>
      </c>
      <c r="B22" s="90">
        <v>2014</v>
      </c>
      <c r="C22" s="429" t="s">
        <v>363</v>
      </c>
      <c r="D22" s="429" t="s">
        <v>350</v>
      </c>
      <c r="E22" s="429" t="s">
        <v>395</v>
      </c>
      <c r="F22" s="430">
        <v>41938</v>
      </c>
      <c r="G22" s="90">
        <v>4</v>
      </c>
      <c r="H22" s="90">
        <v>4</v>
      </c>
      <c r="I22" s="431"/>
      <c r="J22" s="431"/>
      <c r="K22" s="431"/>
      <c r="L22" s="431"/>
    </row>
    <row r="23" spans="1:12" s="584" customFormat="1" ht="12.75" outlineLevel="1">
      <c r="A23" s="581"/>
      <c r="B23" s="581"/>
      <c r="C23" s="580"/>
      <c r="D23" s="580" t="s">
        <v>351</v>
      </c>
      <c r="E23" s="580"/>
      <c r="F23" s="582"/>
      <c r="G23" s="581"/>
      <c r="H23" s="581">
        <f>SUBTOTAL(9,H20:H22)</f>
        <v>16</v>
      </c>
      <c r="I23" s="583" t="s">
        <v>2474</v>
      </c>
      <c r="J23" s="583"/>
      <c r="K23" s="583"/>
      <c r="L23" s="583"/>
    </row>
    <row r="24" spans="1:12" s="438" customFormat="1" ht="12.75" outlineLevel="2">
      <c r="A24" s="90">
        <v>3</v>
      </c>
      <c r="B24" s="90">
        <v>2014</v>
      </c>
      <c r="C24" s="429" t="s">
        <v>362</v>
      </c>
      <c r="D24" s="429" t="s">
        <v>1101</v>
      </c>
      <c r="E24" s="429" t="s">
        <v>373</v>
      </c>
      <c r="F24" s="430">
        <v>41714</v>
      </c>
      <c r="G24" s="90">
        <v>2</v>
      </c>
      <c r="H24" s="90">
        <v>2</v>
      </c>
      <c r="I24" s="431"/>
      <c r="J24" s="431"/>
      <c r="K24" s="431"/>
      <c r="L24" s="431"/>
    </row>
    <row r="25" spans="1:12" s="438" customFormat="1" ht="12.75" outlineLevel="1">
      <c r="A25" s="90"/>
      <c r="B25" s="90"/>
      <c r="C25" s="429"/>
      <c r="D25" s="432" t="s">
        <v>1103</v>
      </c>
      <c r="E25" s="429"/>
      <c r="F25" s="430"/>
      <c r="G25" s="90"/>
      <c r="H25" s="90">
        <f>SUBTOTAL(9,H24:H24)</f>
        <v>2</v>
      </c>
      <c r="I25" s="431"/>
      <c r="J25" s="431"/>
      <c r="K25" s="431"/>
      <c r="L25" s="431"/>
    </row>
    <row r="26" spans="1:12" s="438" customFormat="1" ht="12.75" outlineLevel="2">
      <c r="A26" s="90">
        <v>5</v>
      </c>
      <c r="B26" s="90">
        <v>2014</v>
      </c>
      <c r="C26" s="429" t="s">
        <v>363</v>
      </c>
      <c r="D26" s="429" t="s">
        <v>2195</v>
      </c>
      <c r="E26" s="429" t="s">
        <v>375</v>
      </c>
      <c r="F26" s="430">
        <v>41776</v>
      </c>
      <c r="G26" s="90">
        <v>1</v>
      </c>
      <c r="H26" s="90">
        <v>1</v>
      </c>
      <c r="I26" s="431"/>
      <c r="J26" s="431"/>
      <c r="K26" s="431"/>
      <c r="L26" s="431"/>
    </row>
    <row r="27" spans="1:12" s="438" customFormat="1" ht="12.75" outlineLevel="1">
      <c r="A27" s="90"/>
      <c r="B27" s="90"/>
      <c r="C27" s="429"/>
      <c r="D27" s="432" t="s">
        <v>2196</v>
      </c>
      <c r="E27" s="429"/>
      <c r="F27" s="430"/>
      <c r="G27" s="90"/>
      <c r="H27" s="90">
        <f>SUBTOTAL(9,H26:H26)</f>
        <v>1</v>
      </c>
      <c r="I27" s="431"/>
      <c r="J27" s="431"/>
      <c r="K27" s="431"/>
      <c r="L27" s="431"/>
    </row>
    <row r="28" spans="1:12" s="438" customFormat="1" ht="12.75" outlineLevel="2">
      <c r="A28" s="90">
        <v>3</v>
      </c>
      <c r="B28" s="90">
        <v>2014</v>
      </c>
      <c r="C28" s="429" t="s">
        <v>995</v>
      </c>
      <c r="D28" s="429" t="s">
        <v>2175</v>
      </c>
      <c r="E28" s="495" t="s">
        <v>373</v>
      </c>
      <c r="F28" s="430">
        <v>41714</v>
      </c>
      <c r="G28" s="90">
        <v>1</v>
      </c>
      <c r="H28" s="90">
        <v>1</v>
      </c>
      <c r="I28" s="431"/>
      <c r="J28" s="431"/>
      <c r="K28" s="431"/>
      <c r="L28" s="431"/>
    </row>
    <row r="29" spans="1:12" s="584" customFormat="1" ht="12.75" outlineLevel="1">
      <c r="A29" s="581"/>
      <c r="B29" s="581"/>
      <c r="C29" s="580"/>
      <c r="D29" s="580" t="s">
        <v>2176</v>
      </c>
      <c r="E29" s="585"/>
      <c r="F29" s="582"/>
      <c r="G29" s="581"/>
      <c r="H29" s="581">
        <f>SUBTOTAL(9,H28:H28)</f>
        <v>1</v>
      </c>
      <c r="I29" s="583" t="s">
        <v>2475</v>
      </c>
      <c r="J29" s="583"/>
      <c r="K29" s="583"/>
      <c r="L29" s="583"/>
    </row>
    <row r="30" spans="1:12" s="438" customFormat="1" ht="12.75" outlineLevel="2">
      <c r="A30" s="90">
        <v>9</v>
      </c>
      <c r="B30" s="90">
        <v>2014</v>
      </c>
      <c r="C30" s="429" t="s">
        <v>391</v>
      </c>
      <c r="D30" s="429" t="s">
        <v>2353</v>
      </c>
      <c r="E30" s="429" t="s">
        <v>397</v>
      </c>
      <c r="F30" s="430">
        <v>41896</v>
      </c>
      <c r="G30" s="90">
        <v>4</v>
      </c>
      <c r="H30" s="90">
        <v>4</v>
      </c>
      <c r="I30" s="431"/>
      <c r="J30" s="431"/>
      <c r="K30" s="431"/>
      <c r="L30" s="431"/>
    </row>
    <row r="31" spans="1:12" s="584" customFormat="1" ht="12.75" outlineLevel="1">
      <c r="A31" s="581"/>
      <c r="B31" s="581"/>
      <c r="C31" s="580"/>
      <c r="D31" s="580" t="s">
        <v>2354</v>
      </c>
      <c r="E31" s="580"/>
      <c r="F31" s="582"/>
      <c r="G31" s="581"/>
      <c r="H31" s="581">
        <f>SUBTOTAL(9,H30:H30)</f>
        <v>4</v>
      </c>
      <c r="I31" s="583" t="s">
        <v>2476</v>
      </c>
      <c r="J31" s="583"/>
      <c r="K31" s="583"/>
      <c r="L31" s="583"/>
    </row>
    <row r="32" spans="1:12" s="438" customFormat="1" ht="12.75">
      <c r="A32" s="90"/>
      <c r="B32" s="90"/>
      <c r="C32" s="429"/>
      <c r="D32" s="432" t="s">
        <v>419</v>
      </c>
      <c r="E32" s="429"/>
      <c r="F32" s="430"/>
      <c r="G32" s="90"/>
      <c r="H32" s="90">
        <f>SUBTOTAL(9,H2:H30)</f>
        <v>48</v>
      </c>
      <c r="I32" s="431"/>
      <c r="J32" s="431"/>
      <c r="K32" s="431"/>
      <c r="L32" s="431"/>
    </row>
    <row r="33" spans="1:12" s="438" customFormat="1" ht="12.75" outlineLevel="1">
      <c r="A33" s="90"/>
      <c r="B33" s="90"/>
      <c r="C33" s="429"/>
      <c r="D33" s="429"/>
      <c r="E33" s="429"/>
      <c r="F33" s="430"/>
      <c r="G33" s="90"/>
      <c r="H33" s="90"/>
      <c r="I33" s="431"/>
      <c r="J33" s="431"/>
      <c r="K33" s="431"/>
      <c r="L33" s="431"/>
    </row>
    <row r="34" spans="1:12" s="438" customFormat="1" ht="12.75" outlineLevel="1">
      <c r="A34" s="90"/>
      <c r="B34" s="90"/>
      <c r="C34" s="429"/>
      <c r="D34" s="429"/>
      <c r="E34" s="429"/>
      <c r="F34" s="430"/>
      <c r="G34" s="90"/>
      <c r="H34" s="90"/>
      <c r="I34" s="431"/>
      <c r="J34" s="431"/>
      <c r="K34" s="431"/>
      <c r="L34" s="431"/>
    </row>
    <row r="35" spans="1:12" s="438" customFormat="1" ht="12.75" outlineLevel="1">
      <c r="A35" s="90"/>
      <c r="B35" s="90"/>
      <c r="C35" s="429"/>
      <c r="D35" s="429"/>
      <c r="E35" s="429"/>
      <c r="F35" s="430"/>
      <c r="G35" s="90"/>
      <c r="H35" s="90"/>
      <c r="I35" s="431"/>
      <c r="J35" s="431"/>
      <c r="K35" s="431"/>
      <c r="L35" s="431"/>
    </row>
    <row r="36" spans="1:12" s="438" customFormat="1" ht="12.75" outlineLevel="1">
      <c r="A36" s="90"/>
      <c r="B36" s="90"/>
      <c r="C36" s="429"/>
      <c r="D36" s="429"/>
      <c r="E36" s="429"/>
      <c r="F36" s="430"/>
      <c r="G36" s="90"/>
      <c r="H36" s="90"/>
      <c r="I36" s="431"/>
      <c r="J36" s="431"/>
      <c r="K36" s="431"/>
      <c r="L36" s="431"/>
    </row>
    <row r="37" spans="1:12" s="438" customFormat="1" ht="12.75" outlineLevel="1">
      <c r="A37" s="90"/>
      <c r="B37" s="90"/>
      <c r="C37" s="429"/>
      <c r="D37" s="429"/>
      <c r="E37" s="429"/>
      <c r="F37" s="430"/>
      <c r="G37" s="90"/>
      <c r="H37" s="90"/>
      <c r="I37" s="431"/>
      <c r="J37" s="431"/>
      <c r="K37" s="431"/>
      <c r="L37" s="431"/>
    </row>
    <row r="38" spans="1:12" s="438" customFormat="1" ht="12.75" outlineLevel="1">
      <c r="A38" s="90"/>
      <c r="B38" s="90"/>
      <c r="C38" s="429"/>
      <c r="D38" s="429"/>
      <c r="E38" s="429"/>
      <c r="F38" s="430"/>
      <c r="G38" s="90"/>
      <c r="H38" s="90"/>
      <c r="I38" s="431"/>
      <c r="J38" s="431"/>
      <c r="K38" s="431"/>
      <c r="L38" s="431"/>
    </row>
    <row r="39" spans="1:12" s="438" customFormat="1" ht="12.75" outlineLevel="1">
      <c r="A39" s="90"/>
      <c r="B39" s="90"/>
      <c r="C39" s="429"/>
      <c r="D39" s="429"/>
      <c r="E39" s="429"/>
      <c r="F39" s="430"/>
      <c r="G39" s="90"/>
      <c r="H39" s="90"/>
      <c r="I39" s="431"/>
      <c r="J39" s="431"/>
      <c r="K39" s="431"/>
      <c r="L39" s="431"/>
    </row>
    <row r="40" spans="1:12" s="438" customFormat="1" ht="12.75" outlineLevel="1">
      <c r="A40" s="90"/>
      <c r="B40" s="90"/>
      <c r="C40" s="429"/>
      <c r="D40" s="429"/>
      <c r="E40" s="429"/>
      <c r="F40" s="430"/>
      <c r="G40" s="90"/>
      <c r="H40" s="90"/>
      <c r="I40" s="431"/>
      <c r="J40" s="431"/>
      <c r="K40" s="431"/>
      <c r="L40" s="431"/>
    </row>
    <row r="41" spans="1:12" s="438" customFormat="1" ht="12.75" outlineLevel="1">
      <c r="A41" s="90"/>
      <c r="B41" s="90"/>
      <c r="C41" s="429"/>
      <c r="D41" s="429"/>
      <c r="E41" s="429"/>
      <c r="F41" s="430"/>
      <c r="G41" s="90"/>
      <c r="H41" s="90"/>
      <c r="I41" s="431"/>
      <c r="J41" s="431"/>
      <c r="K41" s="431"/>
      <c r="L41" s="431"/>
    </row>
    <row r="42" spans="1:12" s="438" customFormat="1" ht="12.75" outlineLevel="1">
      <c r="A42" s="90"/>
      <c r="B42" s="90"/>
      <c r="C42" s="429"/>
      <c r="D42" s="429"/>
      <c r="E42" s="429"/>
      <c r="F42" s="430"/>
      <c r="G42" s="90"/>
      <c r="H42" s="90"/>
      <c r="I42" s="431"/>
      <c r="J42" s="431"/>
      <c r="K42" s="431"/>
      <c r="L42" s="431"/>
    </row>
    <row r="43" spans="1:12" ht="12.75" outlineLevel="1">
      <c r="A43" s="90"/>
      <c r="B43" s="90"/>
      <c r="C43" s="429"/>
      <c r="D43" s="429"/>
      <c r="E43" s="429"/>
      <c r="F43" s="430"/>
      <c r="G43" s="90"/>
      <c r="H43" s="90"/>
      <c r="I43" s="431"/>
      <c r="J43" s="431"/>
      <c r="K43" s="431"/>
      <c r="L43" s="431"/>
    </row>
    <row r="44" spans="1:12" ht="12.75" outlineLevel="1">
      <c r="A44" s="90"/>
      <c r="B44" s="90"/>
      <c r="C44" s="429"/>
      <c r="D44" s="432"/>
      <c r="E44" s="429"/>
      <c r="F44" s="430"/>
      <c r="G44" s="90"/>
      <c r="H44" s="90"/>
      <c r="I44" s="431"/>
      <c r="J44" s="431"/>
      <c r="K44" s="431"/>
      <c r="L44" s="431"/>
    </row>
    <row r="45" spans="1:12" ht="12.75" outlineLevel="1">
      <c r="A45" s="90"/>
      <c r="B45" s="90"/>
      <c r="C45" s="429"/>
      <c r="D45" s="429"/>
      <c r="E45" s="429"/>
      <c r="F45" s="430"/>
      <c r="G45" s="90"/>
      <c r="H45" s="90"/>
      <c r="I45" s="431"/>
      <c r="J45" s="431"/>
      <c r="K45" s="431"/>
      <c r="L45" s="431"/>
    </row>
    <row r="46" spans="1:12" ht="12.75" outlineLevel="1">
      <c r="A46" s="90"/>
      <c r="B46" s="90"/>
      <c r="C46" s="429"/>
      <c r="D46" s="432"/>
      <c r="E46" s="429"/>
      <c r="F46" s="430"/>
      <c r="G46" s="90"/>
      <c r="H46" s="90"/>
      <c r="I46" s="431"/>
      <c r="J46" s="431"/>
      <c r="K46" s="431"/>
      <c r="L46" s="431"/>
    </row>
    <row r="47" spans="1:12" ht="12.75" outlineLevel="1">
      <c r="A47" s="90"/>
      <c r="B47" s="90"/>
      <c r="C47" s="429"/>
      <c r="D47" s="429"/>
      <c r="E47" s="429"/>
      <c r="F47" s="430"/>
      <c r="G47" s="90"/>
      <c r="H47" s="90"/>
      <c r="I47" s="431"/>
      <c r="J47" s="431"/>
      <c r="K47" s="431"/>
      <c r="L47" s="431"/>
    </row>
    <row r="48" spans="1:12" ht="12.75" outlineLevel="1">
      <c r="A48" s="90"/>
      <c r="B48" s="90"/>
      <c r="C48" s="429"/>
      <c r="D48" s="429"/>
      <c r="E48" s="429"/>
      <c r="F48" s="430"/>
      <c r="G48" s="90"/>
      <c r="H48" s="90"/>
      <c r="I48" s="431"/>
      <c r="J48" s="431"/>
      <c r="K48" s="431"/>
      <c r="L48" s="431"/>
    </row>
    <row r="49" spans="1:12" ht="12.75" outlineLevel="1">
      <c r="A49" s="90"/>
      <c r="B49" s="90"/>
      <c r="C49" s="429"/>
      <c r="D49" s="432"/>
      <c r="E49" s="429"/>
      <c r="F49" s="430"/>
      <c r="G49" s="90"/>
      <c r="H49" s="90"/>
      <c r="I49" s="431"/>
      <c r="J49" s="431"/>
      <c r="K49" s="431"/>
      <c r="L49" s="431"/>
    </row>
    <row r="50" spans="1:12" ht="12.75" outlineLevel="1">
      <c r="A50" s="90"/>
      <c r="B50" s="90"/>
      <c r="C50" s="429"/>
      <c r="D50" s="429"/>
      <c r="E50" s="429"/>
      <c r="F50" s="430"/>
      <c r="G50" s="90"/>
      <c r="H50" s="90"/>
      <c r="I50" s="431"/>
      <c r="J50" s="431"/>
      <c r="K50" s="431"/>
      <c r="L50" s="431"/>
    </row>
    <row r="51" spans="1:12" ht="12.75" outlineLevel="1">
      <c r="A51" s="90"/>
      <c r="B51" s="90"/>
      <c r="C51" s="429"/>
      <c r="D51" s="432"/>
      <c r="E51" s="429"/>
      <c r="F51" s="430"/>
      <c r="G51" s="90"/>
      <c r="H51" s="90"/>
      <c r="I51" s="431"/>
      <c r="J51" s="431"/>
      <c r="K51" s="431"/>
      <c r="L51" s="431"/>
    </row>
    <row r="52" spans="1:12" ht="12.75" outlineLevel="1">
      <c r="A52" s="90"/>
      <c r="B52" s="90"/>
      <c r="C52" s="429"/>
      <c r="D52" s="429"/>
      <c r="E52" s="429"/>
      <c r="F52" s="430"/>
      <c r="G52" s="90"/>
      <c r="H52" s="90"/>
      <c r="I52" s="431"/>
      <c r="J52" s="431"/>
      <c r="K52" s="431"/>
      <c r="L52" s="431"/>
    </row>
    <row r="53" spans="1:12" ht="12.75" outlineLevel="1">
      <c r="A53" s="90"/>
      <c r="B53" s="90"/>
      <c r="C53" s="429"/>
      <c r="D53" s="432"/>
      <c r="E53" s="429"/>
      <c r="F53" s="430"/>
      <c r="G53" s="90"/>
      <c r="H53" s="90"/>
      <c r="I53" s="431"/>
      <c r="J53" s="431"/>
      <c r="K53" s="431"/>
      <c r="L53" s="431"/>
    </row>
    <row r="54" spans="1:12" ht="12.75" outlineLevel="1">
      <c r="A54" s="90"/>
      <c r="B54" s="90"/>
      <c r="C54" s="429"/>
      <c r="D54" s="429"/>
      <c r="E54" s="429"/>
      <c r="F54" s="430"/>
      <c r="G54" s="90"/>
      <c r="H54" s="90"/>
      <c r="I54" s="431"/>
      <c r="J54" s="431"/>
      <c r="K54" s="431"/>
      <c r="L54" s="431"/>
    </row>
    <row r="55" spans="1:12" ht="12.75" outlineLevel="1">
      <c r="A55" s="90"/>
      <c r="B55" s="90"/>
      <c r="C55" s="429"/>
      <c r="D55" s="432"/>
      <c r="E55" s="429"/>
      <c r="F55" s="430"/>
      <c r="G55" s="90"/>
      <c r="H55" s="90"/>
      <c r="I55" s="431"/>
      <c r="J55" s="431"/>
      <c r="K55" s="431"/>
      <c r="L55" s="431"/>
    </row>
    <row r="56" spans="1:12" ht="12.75" outlineLevel="1">
      <c r="A56" s="90"/>
      <c r="B56" s="90"/>
      <c r="C56" s="429"/>
      <c r="D56" s="429"/>
      <c r="E56" s="429"/>
      <c r="F56" s="430"/>
      <c r="G56" s="90"/>
      <c r="H56" s="90"/>
      <c r="I56" s="431"/>
      <c r="J56" s="431"/>
      <c r="K56" s="431"/>
      <c r="L56" s="431"/>
    </row>
    <row r="57" spans="1:12" ht="12.75" outlineLevel="1">
      <c r="A57" s="90"/>
      <c r="B57" s="90"/>
      <c r="C57" s="429"/>
      <c r="D57" s="432"/>
      <c r="E57" s="429"/>
      <c r="F57" s="430"/>
      <c r="G57" s="90"/>
      <c r="H57" s="90"/>
      <c r="I57" s="431"/>
      <c r="J57" s="431"/>
      <c r="K57" s="431"/>
      <c r="L57" s="431"/>
    </row>
    <row r="58" spans="1:12" ht="12.75" outlineLevel="1">
      <c r="A58" s="90"/>
      <c r="B58" s="90"/>
      <c r="C58" s="429"/>
      <c r="D58" s="429"/>
      <c r="E58" s="429"/>
      <c r="F58" s="430"/>
      <c r="G58" s="90"/>
      <c r="H58" s="90"/>
      <c r="I58" s="431"/>
      <c r="J58" s="431"/>
      <c r="K58" s="431"/>
      <c r="L58" s="431"/>
    </row>
    <row r="59" spans="1:12" ht="12.75" outlineLevel="1">
      <c r="A59" s="90"/>
      <c r="B59" s="90"/>
      <c r="C59" s="429"/>
      <c r="D59" s="432"/>
      <c r="E59" s="429"/>
      <c r="F59" s="430"/>
      <c r="G59" s="90"/>
      <c r="H59" s="90"/>
      <c r="I59" s="431"/>
      <c r="J59" s="431"/>
      <c r="K59" s="431"/>
      <c r="L59" s="431"/>
    </row>
    <row r="60" spans="1:12" ht="12.75" outlineLevel="1">
      <c r="A60" s="90"/>
      <c r="B60" s="90"/>
      <c r="C60" s="429"/>
      <c r="D60" s="429"/>
      <c r="E60" s="429"/>
      <c r="F60" s="430"/>
      <c r="G60" s="90"/>
      <c r="H60" s="90"/>
      <c r="I60" s="431"/>
      <c r="J60" s="431"/>
      <c r="K60" s="431"/>
      <c r="L60" s="431"/>
    </row>
    <row r="61" spans="1:12" ht="12.75" outlineLevel="1">
      <c r="A61" s="90"/>
      <c r="B61" s="90"/>
      <c r="C61" s="429"/>
      <c r="D61" s="432"/>
      <c r="E61" s="429"/>
      <c r="F61" s="430"/>
      <c r="G61" s="90"/>
      <c r="H61" s="90"/>
      <c r="I61" s="431"/>
      <c r="J61" s="431"/>
      <c r="K61" s="431"/>
      <c r="L61" s="431"/>
    </row>
    <row r="62" spans="1:12" ht="12.75" outlineLevel="1">
      <c r="A62" s="90"/>
      <c r="B62" s="90"/>
      <c r="C62" s="429"/>
      <c r="D62" s="429"/>
      <c r="E62" s="429"/>
      <c r="F62" s="430"/>
      <c r="G62" s="90"/>
      <c r="H62" s="90"/>
      <c r="I62" s="431"/>
      <c r="J62" s="431"/>
      <c r="K62" s="431"/>
      <c r="L62" s="431"/>
    </row>
    <row r="63" spans="1:12" ht="12.75" outlineLevel="1">
      <c r="A63" s="90"/>
      <c r="B63" s="90"/>
      <c r="C63" s="429"/>
      <c r="D63" s="432"/>
      <c r="E63" s="429"/>
      <c r="F63" s="430"/>
      <c r="G63" s="90"/>
      <c r="H63" s="90"/>
      <c r="I63" s="431"/>
      <c r="J63" s="431"/>
      <c r="K63" s="431"/>
      <c r="L63" s="431"/>
    </row>
    <row r="64" spans="1:12" ht="12.75" outlineLevel="1">
      <c r="A64" s="90"/>
      <c r="B64" s="90"/>
      <c r="C64" s="429"/>
      <c r="D64" s="429"/>
      <c r="E64" s="429"/>
      <c r="F64" s="430"/>
      <c r="G64" s="90"/>
      <c r="H64" s="90"/>
      <c r="I64" s="431"/>
      <c r="J64" s="431"/>
      <c r="K64" s="431"/>
      <c r="L64" s="431"/>
    </row>
    <row r="65" spans="1:12" ht="12.75" outlineLevel="1">
      <c r="A65" s="90"/>
      <c r="B65" s="90"/>
      <c r="C65" s="429"/>
      <c r="D65" s="429"/>
      <c r="E65" s="429"/>
      <c r="F65" s="430"/>
      <c r="G65" s="90"/>
      <c r="H65" s="90"/>
      <c r="I65" s="431"/>
      <c r="J65" s="431"/>
      <c r="K65" s="431"/>
      <c r="L65" s="431"/>
    </row>
    <row r="66" spans="1:12" ht="12.75" outlineLevel="1">
      <c r="A66" s="90"/>
      <c r="B66" s="90"/>
      <c r="C66" s="429"/>
      <c r="D66" s="429"/>
      <c r="E66" s="429"/>
      <c r="F66" s="430"/>
      <c r="G66" s="90"/>
      <c r="H66" s="90"/>
      <c r="I66" s="431"/>
      <c r="J66" s="431"/>
      <c r="K66" s="431"/>
      <c r="L66" s="431"/>
    </row>
    <row r="67" spans="1:12" ht="12.75" outlineLevel="1">
      <c r="A67" s="90"/>
      <c r="B67" s="90"/>
      <c r="C67" s="429"/>
      <c r="D67" s="429"/>
      <c r="E67" s="429"/>
      <c r="F67" s="430"/>
      <c r="G67" s="90"/>
      <c r="H67" s="90"/>
      <c r="I67" s="431"/>
      <c r="J67" s="431"/>
      <c r="K67" s="431"/>
      <c r="L67" s="431"/>
    </row>
    <row r="68" spans="1:12" ht="12.75" outlineLevel="1">
      <c r="A68" s="90"/>
      <c r="B68" s="90"/>
      <c r="C68" s="429"/>
      <c r="D68" s="432"/>
      <c r="E68" s="429"/>
      <c r="F68" s="430"/>
      <c r="G68" s="90"/>
      <c r="H68" s="90"/>
      <c r="I68" s="431"/>
      <c r="J68" s="431"/>
      <c r="K68" s="431"/>
      <c r="L68" s="431"/>
    </row>
    <row r="69" spans="1:12" ht="12.75" outlineLevel="1">
      <c r="A69" s="90"/>
      <c r="B69" s="90"/>
      <c r="C69" s="429"/>
      <c r="D69" s="429"/>
      <c r="E69" s="429"/>
      <c r="F69" s="430"/>
      <c r="G69" s="90"/>
      <c r="H69" s="90"/>
      <c r="I69" s="431"/>
      <c r="J69" s="431"/>
      <c r="K69" s="431"/>
      <c r="L69" s="431"/>
    </row>
    <row r="70" spans="1:12" ht="12.75" outlineLevel="1">
      <c r="A70" s="90"/>
      <c r="B70" s="90"/>
      <c r="C70" s="429"/>
      <c r="D70" s="429"/>
      <c r="E70" s="429"/>
      <c r="F70" s="430"/>
      <c r="G70" s="90"/>
      <c r="H70" s="90"/>
      <c r="I70" s="431"/>
      <c r="J70" s="431"/>
      <c r="K70" s="431"/>
      <c r="L70" s="431"/>
    </row>
    <row r="71" spans="1:12" ht="12.75" outlineLevel="1">
      <c r="A71" s="90"/>
      <c r="B71" s="90"/>
      <c r="C71" s="429"/>
      <c r="D71" s="432"/>
      <c r="E71" s="429"/>
      <c r="F71" s="430"/>
      <c r="G71" s="90"/>
      <c r="H71" s="90"/>
      <c r="I71" s="431"/>
      <c r="J71" s="431"/>
      <c r="K71" s="431"/>
      <c r="L71" s="431"/>
    </row>
    <row r="72" spans="1:12" ht="12.75" outlineLevel="1">
      <c r="A72" s="90"/>
      <c r="B72" s="90"/>
      <c r="C72" s="429"/>
      <c r="D72" s="429"/>
      <c r="E72" s="429"/>
      <c r="F72" s="430"/>
      <c r="G72" s="90"/>
      <c r="H72" s="90"/>
      <c r="I72" s="431"/>
      <c r="J72" s="431"/>
      <c r="K72" s="431"/>
      <c r="L72" s="431"/>
    </row>
    <row r="73" spans="1:12" ht="12.75" outlineLevel="1">
      <c r="A73" s="90"/>
      <c r="B73" s="90"/>
      <c r="C73" s="429"/>
      <c r="D73" s="432"/>
      <c r="E73" s="429"/>
      <c r="F73" s="430"/>
      <c r="G73" s="90"/>
      <c r="H73" s="90"/>
      <c r="I73" s="431"/>
      <c r="J73" s="431"/>
      <c r="K73" s="431"/>
      <c r="L73" s="431"/>
    </row>
    <row r="74" spans="1:12" ht="12.75" outlineLevel="1">
      <c r="A74" s="90"/>
      <c r="B74" s="90"/>
      <c r="C74" s="429"/>
      <c r="D74" s="429"/>
      <c r="E74" s="429"/>
      <c r="F74" s="430"/>
      <c r="G74" s="90"/>
      <c r="H74" s="90"/>
      <c r="I74" s="431"/>
      <c r="J74" s="431"/>
      <c r="K74" s="431"/>
      <c r="L74" s="431"/>
    </row>
    <row r="75" spans="1:12" ht="12.75" outlineLevel="1">
      <c r="A75" s="90"/>
      <c r="B75" s="90"/>
      <c r="C75" s="429"/>
      <c r="D75" s="432"/>
      <c r="E75" s="429"/>
      <c r="F75" s="430"/>
      <c r="G75" s="90"/>
      <c r="H75" s="90"/>
      <c r="I75" s="431"/>
      <c r="J75" s="431"/>
      <c r="K75" s="431"/>
      <c r="L75" s="431"/>
    </row>
    <row r="76" spans="1:12" ht="12.75" outlineLevel="1">
      <c r="A76" s="90"/>
      <c r="B76" s="90"/>
      <c r="C76" s="429"/>
      <c r="D76" s="429"/>
      <c r="E76" s="429"/>
      <c r="F76" s="430"/>
      <c r="G76" s="90"/>
      <c r="H76" s="90"/>
      <c r="I76" s="431"/>
      <c r="J76" s="431"/>
      <c r="K76" s="431"/>
      <c r="L76" s="431"/>
    </row>
    <row r="77" spans="1:12" ht="12.75" outlineLevel="1">
      <c r="A77" s="90"/>
      <c r="B77" s="90"/>
      <c r="C77" s="429"/>
      <c r="D77" s="429"/>
      <c r="E77" s="429"/>
      <c r="F77" s="430"/>
      <c r="G77" s="90"/>
      <c r="H77" s="90"/>
      <c r="I77" s="431"/>
      <c r="J77" s="431"/>
      <c r="K77" s="431"/>
      <c r="L77" s="431"/>
    </row>
    <row r="78" spans="1:12" ht="12.75" outlineLevel="1">
      <c r="A78" s="90"/>
      <c r="B78" s="90"/>
      <c r="C78" s="429"/>
      <c r="D78" s="432"/>
      <c r="E78" s="429"/>
      <c r="F78" s="430"/>
      <c r="G78" s="90"/>
      <c r="H78" s="90"/>
      <c r="I78" s="431"/>
      <c r="J78" s="431"/>
      <c r="K78" s="431"/>
      <c r="L78" s="431"/>
    </row>
    <row r="79" spans="1:12" ht="12.75" outlineLevel="1">
      <c r="A79" s="90"/>
      <c r="B79" s="90"/>
      <c r="C79" s="429"/>
      <c r="D79" s="429"/>
      <c r="E79" s="429"/>
      <c r="F79" s="430"/>
      <c r="G79" s="90"/>
      <c r="H79" s="90"/>
      <c r="I79" s="431"/>
      <c r="J79" s="431"/>
      <c r="K79" s="431"/>
      <c r="L79" s="431"/>
    </row>
    <row r="80" spans="1:12" ht="12.75" outlineLevel="1">
      <c r="A80" s="90"/>
      <c r="B80" s="90"/>
      <c r="C80" s="429"/>
      <c r="D80" s="432"/>
      <c r="E80" s="429"/>
      <c r="F80" s="430"/>
      <c r="G80" s="90"/>
      <c r="H80" s="90"/>
      <c r="I80" s="431"/>
      <c r="J80" s="431"/>
      <c r="K80" s="431"/>
      <c r="L80" s="431"/>
    </row>
    <row r="81" spans="1:12" ht="12.75" outlineLevel="1">
      <c r="A81" s="90"/>
      <c r="B81" s="90"/>
      <c r="C81" s="429"/>
      <c r="D81" s="429"/>
      <c r="E81" s="429"/>
      <c r="F81" s="430"/>
      <c r="G81" s="90"/>
      <c r="H81" s="90"/>
      <c r="I81" s="431"/>
      <c r="J81" s="431"/>
      <c r="K81" s="431"/>
      <c r="L81" s="431"/>
    </row>
    <row r="82" spans="1:12" ht="12.75" outlineLevel="1">
      <c r="A82" s="90"/>
      <c r="B82" s="90"/>
      <c r="C82" s="429"/>
      <c r="D82" s="432"/>
      <c r="E82" s="429"/>
      <c r="F82" s="430"/>
      <c r="G82" s="90"/>
      <c r="H82" s="90"/>
      <c r="I82" s="431"/>
      <c r="J82" s="431"/>
      <c r="K82" s="431"/>
      <c r="L82" s="431"/>
    </row>
    <row r="83" spans="1:12" ht="12.75" outlineLevel="1">
      <c r="A83" s="90"/>
      <c r="B83" s="90"/>
      <c r="C83" s="429"/>
      <c r="D83" s="429"/>
      <c r="E83" s="429"/>
      <c r="F83" s="430"/>
      <c r="G83" s="90"/>
      <c r="H83" s="90"/>
      <c r="I83" s="431"/>
      <c r="J83" s="431"/>
      <c r="K83" s="431"/>
      <c r="L83" s="431"/>
    </row>
    <row r="84" spans="1:12" ht="12.75" outlineLevel="1">
      <c r="A84" s="90"/>
      <c r="B84" s="90"/>
      <c r="C84" s="429"/>
      <c r="D84" s="432"/>
      <c r="E84" s="429"/>
      <c r="F84" s="430"/>
      <c r="G84" s="90"/>
      <c r="H84" s="90"/>
      <c r="I84" s="431"/>
      <c r="J84" s="431"/>
      <c r="K84" s="431"/>
      <c r="L84" s="431"/>
    </row>
    <row r="85" spans="1:12" ht="12.75" outlineLevel="1">
      <c r="A85" s="90"/>
      <c r="B85" s="90"/>
      <c r="C85" s="429"/>
      <c r="D85" s="429"/>
      <c r="E85" s="429"/>
      <c r="F85" s="430"/>
      <c r="G85" s="90"/>
      <c r="H85" s="90"/>
      <c r="I85" s="431"/>
      <c r="J85" s="431"/>
      <c r="K85" s="431"/>
      <c r="L85" s="431"/>
    </row>
    <row r="86" spans="1:12" ht="12.75" outlineLevel="1">
      <c r="A86" s="90"/>
      <c r="B86" s="90"/>
      <c r="C86" s="429"/>
      <c r="D86" s="432"/>
      <c r="E86" s="429"/>
      <c r="F86" s="430"/>
      <c r="G86" s="90"/>
      <c r="H86" s="90"/>
      <c r="I86" s="431"/>
      <c r="J86" s="431"/>
      <c r="K86" s="431"/>
      <c r="L86" s="431"/>
    </row>
    <row r="87" spans="1:12" ht="12.75" outlineLevel="1">
      <c r="A87" s="90"/>
      <c r="B87" s="90"/>
      <c r="C87" s="429"/>
      <c r="D87" s="429"/>
      <c r="E87" s="429"/>
      <c r="F87" s="430"/>
      <c r="G87" s="90"/>
      <c r="H87" s="90"/>
      <c r="I87" s="431"/>
      <c r="J87" s="431"/>
      <c r="K87" s="431"/>
      <c r="L87" s="431"/>
    </row>
    <row r="88" spans="1:12" ht="12.75" outlineLevel="1">
      <c r="A88" s="90"/>
      <c r="B88" s="90"/>
      <c r="C88" s="429"/>
      <c r="D88" s="432"/>
      <c r="E88" s="429"/>
      <c r="F88" s="430"/>
      <c r="G88" s="90"/>
      <c r="H88" s="90"/>
      <c r="I88" s="431"/>
      <c r="J88" s="431"/>
      <c r="K88" s="431"/>
      <c r="L88" s="431"/>
    </row>
    <row r="89" spans="1:12" ht="12.75" outlineLevel="1">
      <c r="A89" s="90"/>
      <c r="B89" s="90"/>
      <c r="C89" s="429"/>
      <c r="D89" s="429"/>
      <c r="E89" s="429"/>
      <c r="F89" s="430"/>
      <c r="G89" s="90"/>
      <c r="H89" s="90"/>
      <c r="I89" s="431"/>
      <c r="J89" s="431"/>
      <c r="K89" s="431"/>
      <c r="L89" s="431"/>
    </row>
    <row r="90" spans="1:12" ht="12.75" outlineLevel="1">
      <c r="A90" s="90"/>
      <c r="B90" s="90"/>
      <c r="C90" s="429"/>
      <c r="D90" s="432"/>
      <c r="E90" s="429"/>
      <c r="F90" s="430"/>
      <c r="G90" s="90"/>
      <c r="H90" s="90"/>
      <c r="I90" s="431"/>
      <c r="J90" s="431"/>
      <c r="K90" s="431"/>
      <c r="L90" s="431"/>
    </row>
    <row r="91" spans="1:12" ht="12.75" outlineLevel="1">
      <c r="A91" s="90"/>
      <c r="B91" s="90"/>
      <c r="C91" s="429"/>
      <c r="D91" s="429"/>
      <c r="E91" s="429"/>
      <c r="F91" s="430"/>
      <c r="G91" s="90"/>
      <c r="H91" s="90"/>
      <c r="I91" s="431"/>
      <c r="J91" s="431"/>
      <c r="K91" s="431"/>
      <c r="L91" s="431"/>
    </row>
    <row r="92" spans="1:12" ht="12.75" outlineLevel="1">
      <c r="A92" s="90"/>
      <c r="B92" s="90"/>
      <c r="C92" s="429"/>
      <c r="D92" s="429"/>
      <c r="E92" s="429"/>
      <c r="F92" s="430"/>
      <c r="G92" s="90"/>
      <c r="H92" s="90"/>
      <c r="I92" s="431"/>
      <c r="J92" s="431"/>
      <c r="K92" s="431"/>
      <c r="L92" s="431"/>
    </row>
    <row r="93" spans="1:12" ht="12.75" outlineLevel="1">
      <c r="A93" s="90"/>
      <c r="B93" s="90"/>
      <c r="C93" s="429"/>
      <c r="D93" s="429"/>
      <c r="E93" s="429"/>
      <c r="F93" s="430"/>
      <c r="G93" s="90"/>
      <c r="H93" s="90"/>
      <c r="I93" s="431"/>
      <c r="J93" s="431"/>
      <c r="K93" s="431"/>
      <c r="L93" s="431"/>
    </row>
    <row r="94" spans="1:12" ht="12.75" outlineLevel="1">
      <c r="A94" s="90"/>
      <c r="B94" s="90"/>
      <c r="C94" s="429"/>
      <c r="D94" s="429"/>
      <c r="E94" s="429"/>
      <c r="F94" s="430"/>
      <c r="G94" s="90"/>
      <c r="H94" s="90"/>
      <c r="I94" s="431"/>
      <c r="J94" s="431"/>
      <c r="K94" s="431"/>
      <c r="L94" s="431"/>
    </row>
    <row r="95" spans="1:12" ht="12.75" outlineLevel="1">
      <c r="A95" s="90"/>
      <c r="B95" s="90"/>
      <c r="C95" s="429"/>
      <c r="D95" s="432"/>
      <c r="E95" s="429"/>
      <c r="F95" s="430"/>
      <c r="G95" s="90"/>
      <c r="H95" s="90"/>
      <c r="I95" s="431"/>
      <c r="J95" s="431"/>
      <c r="K95" s="431"/>
      <c r="L95" s="431"/>
    </row>
    <row r="96" spans="1:12" ht="12.75" outlineLevel="1">
      <c r="A96" s="90"/>
      <c r="B96" s="90"/>
      <c r="C96" s="429"/>
      <c r="D96" s="429"/>
      <c r="E96" s="429"/>
      <c r="F96" s="430"/>
      <c r="G96" s="90"/>
      <c r="H96" s="90"/>
      <c r="I96" s="431"/>
      <c r="J96" s="431"/>
      <c r="K96" s="385"/>
      <c r="L96" s="431"/>
    </row>
    <row r="97" spans="1:12" ht="15.75" outlineLevel="1">
      <c r="A97" s="90"/>
      <c r="B97" s="90"/>
      <c r="C97" s="429"/>
      <c r="D97" s="429"/>
      <c r="E97" s="429"/>
      <c r="F97" s="430"/>
      <c r="G97" s="90"/>
      <c r="H97" s="90"/>
      <c r="I97" s="431"/>
      <c r="J97" s="431"/>
      <c r="K97" s="386"/>
      <c r="L97" s="431"/>
    </row>
    <row r="98" spans="1:12" ht="15.75" outlineLevel="1">
      <c r="A98" s="90"/>
      <c r="B98" s="90"/>
      <c r="C98" s="429"/>
      <c r="D98" s="432"/>
      <c r="E98" s="429"/>
      <c r="F98" s="430"/>
      <c r="G98" s="90"/>
      <c r="H98" s="90"/>
      <c r="I98" s="431"/>
      <c r="J98" s="431"/>
      <c r="K98" s="386"/>
      <c r="L98" s="431"/>
    </row>
    <row r="99" spans="1:12" ht="12.75" outlineLevel="1">
      <c r="A99" s="90"/>
      <c r="B99" s="90"/>
      <c r="C99" s="429"/>
      <c r="D99" s="429"/>
      <c r="E99" s="429"/>
      <c r="F99" s="430"/>
      <c r="G99" s="90"/>
      <c r="H99" s="90"/>
      <c r="I99" s="431"/>
      <c r="J99" s="431"/>
      <c r="K99" s="431"/>
      <c r="L99" s="431"/>
    </row>
    <row r="100" spans="1:12" ht="12.75" outlineLevel="1">
      <c r="A100" s="90"/>
      <c r="B100" s="90"/>
      <c r="C100" s="429"/>
      <c r="D100" s="432"/>
      <c r="E100" s="429"/>
      <c r="F100" s="430"/>
      <c r="G100" s="90"/>
      <c r="H100" s="90"/>
      <c r="I100" s="431"/>
      <c r="J100" s="431"/>
      <c r="K100" s="431"/>
      <c r="L100" s="431"/>
    </row>
    <row r="101" spans="1:12" ht="12.75" outlineLevel="1">
      <c r="A101" s="90"/>
      <c r="B101" s="90"/>
      <c r="C101" s="429"/>
      <c r="D101" s="429"/>
      <c r="E101" s="429"/>
      <c r="F101" s="430"/>
      <c r="G101" s="90"/>
      <c r="H101" s="90"/>
      <c r="I101" s="431"/>
      <c r="J101" s="431"/>
      <c r="K101" s="431"/>
      <c r="L101" s="431"/>
    </row>
    <row r="102" spans="1:12" ht="12.75" outlineLevel="1">
      <c r="A102" s="90"/>
      <c r="B102" s="90"/>
      <c r="C102" s="429"/>
      <c r="D102" s="432"/>
      <c r="E102" s="429"/>
      <c r="F102" s="430"/>
      <c r="G102" s="90"/>
      <c r="H102" s="90"/>
      <c r="I102" s="431"/>
      <c r="J102" s="431"/>
      <c r="K102" s="431"/>
      <c r="L102" s="431"/>
    </row>
    <row r="103" spans="1:12" ht="12.75" outlineLevel="1">
      <c r="A103" s="90"/>
      <c r="B103" s="90"/>
      <c r="C103" s="429"/>
      <c r="I103" s="431"/>
      <c r="J103" s="431"/>
      <c r="K103" s="431"/>
      <c r="L103" s="431"/>
    </row>
    <row r="104" spans="1:12" ht="12.75">
      <c r="A104" s="90"/>
      <c r="B104" s="90"/>
      <c r="C104" s="429"/>
      <c r="D104" s="429"/>
      <c r="E104" s="429"/>
      <c r="F104" s="430"/>
      <c r="G104" s="90"/>
      <c r="H104" s="90"/>
      <c r="I104" s="431"/>
      <c r="J104" s="431"/>
      <c r="K104" s="431"/>
      <c r="L104" s="431"/>
    </row>
    <row r="105" spans="1:12" ht="12.75">
      <c r="A105" s="90"/>
      <c r="B105" s="90"/>
      <c r="C105" s="429"/>
      <c r="D105" s="432"/>
      <c r="E105" s="429"/>
      <c r="F105" s="430"/>
      <c r="G105" s="90"/>
      <c r="H105" s="90"/>
      <c r="I105" s="431"/>
      <c r="J105" s="431"/>
      <c r="K105" s="431"/>
      <c r="L105" s="431"/>
    </row>
    <row r="106" spans="1:12" ht="12.75">
      <c r="A106" s="90"/>
      <c r="B106" s="90"/>
      <c r="C106" s="429"/>
      <c r="D106" s="429"/>
      <c r="E106" s="429"/>
      <c r="F106" s="430"/>
      <c r="G106" s="90"/>
      <c r="H106" s="90"/>
      <c r="I106" s="431"/>
      <c r="J106" s="431"/>
      <c r="K106" s="431"/>
      <c r="L106" s="431"/>
    </row>
    <row r="107" spans="1:12" ht="12.75">
      <c r="A107" s="90"/>
      <c r="B107" s="90"/>
      <c r="C107" s="429"/>
      <c r="D107" s="432"/>
      <c r="E107" s="429"/>
      <c r="F107" s="430"/>
      <c r="G107" s="90"/>
      <c r="H107" s="90"/>
      <c r="I107" s="431"/>
      <c r="J107" s="431"/>
      <c r="K107" s="431"/>
      <c r="L107" s="431"/>
    </row>
    <row r="108" spans="1:12" ht="12.75">
      <c r="A108" s="90"/>
      <c r="B108" s="90"/>
      <c r="C108" s="429"/>
      <c r="D108" s="429"/>
      <c r="E108" s="429"/>
      <c r="F108" s="430"/>
      <c r="G108" s="90"/>
      <c r="H108" s="90"/>
      <c r="I108" s="431"/>
      <c r="J108" s="431"/>
      <c r="K108" s="431"/>
      <c r="L108" s="431"/>
    </row>
    <row r="109" spans="1:12" ht="12.75">
      <c r="A109" s="90"/>
      <c r="B109" s="90"/>
      <c r="C109" s="429"/>
      <c r="D109" s="429"/>
      <c r="E109" s="429"/>
      <c r="F109" s="430"/>
      <c r="G109" s="90"/>
      <c r="H109" s="90"/>
      <c r="I109" s="431"/>
      <c r="J109" s="431"/>
      <c r="K109" s="431"/>
      <c r="L109" s="431"/>
    </row>
    <row r="110" spans="1:12" ht="12.75">
      <c r="A110" s="90"/>
      <c r="B110" s="90"/>
      <c r="C110" s="429"/>
      <c r="D110" s="429"/>
      <c r="E110" s="429"/>
      <c r="F110" s="430"/>
      <c r="G110" s="90"/>
      <c r="H110" s="90"/>
      <c r="I110" s="431"/>
      <c r="J110" s="431"/>
      <c r="K110" s="431"/>
      <c r="L110" s="431"/>
    </row>
    <row r="111" spans="1:12" ht="12.75">
      <c r="A111" s="90"/>
      <c r="B111" s="90"/>
      <c r="C111" s="429"/>
      <c r="D111" s="432"/>
      <c r="E111" s="429"/>
      <c r="F111" s="430"/>
      <c r="G111" s="90"/>
      <c r="H111" s="90"/>
      <c r="I111" s="431"/>
      <c r="J111" s="431"/>
      <c r="K111" s="431"/>
      <c r="L111" s="431"/>
    </row>
    <row r="112" spans="1:12" ht="12.75">
      <c r="A112" s="90"/>
      <c r="B112" s="90"/>
      <c r="C112" s="429"/>
      <c r="D112" s="429"/>
      <c r="E112" s="429"/>
      <c r="F112" s="430"/>
      <c r="G112" s="90"/>
      <c r="H112" s="90"/>
      <c r="I112" s="431"/>
      <c r="J112" s="431"/>
      <c r="K112" s="431"/>
      <c r="L112" s="431"/>
    </row>
    <row r="113" spans="1:12" ht="12.75">
      <c r="A113" s="90"/>
      <c r="B113" s="90"/>
      <c r="C113" s="429"/>
      <c r="D113" s="432"/>
      <c r="E113" s="429"/>
      <c r="F113" s="430"/>
      <c r="G113" s="90"/>
      <c r="H113" s="90"/>
      <c r="I113" s="431"/>
      <c r="J113" s="431"/>
      <c r="K113" s="431"/>
      <c r="L113" s="431"/>
    </row>
    <row r="114" spans="1:12" ht="12.75">
      <c r="A114" s="90"/>
      <c r="B114" s="90"/>
      <c r="C114" s="429"/>
      <c r="D114" s="429"/>
      <c r="E114" s="429"/>
      <c r="F114" s="430"/>
      <c r="G114" s="90"/>
      <c r="H114" s="90"/>
      <c r="I114" s="431"/>
      <c r="J114" s="431"/>
      <c r="K114" s="431"/>
      <c r="L114" s="431"/>
    </row>
    <row r="115" spans="1:12" ht="12.75">
      <c r="A115" s="90"/>
      <c r="B115" s="90"/>
      <c r="C115" s="429"/>
      <c r="D115" s="429"/>
      <c r="E115" s="429"/>
      <c r="F115" s="430"/>
      <c r="G115" s="90"/>
      <c r="H115" s="90"/>
      <c r="I115" s="431"/>
      <c r="J115" s="431"/>
      <c r="K115" s="431"/>
      <c r="L115" s="431"/>
    </row>
    <row r="116" spans="1:12" ht="12.75">
      <c r="A116" s="90"/>
      <c r="B116" s="90"/>
      <c r="C116" s="429"/>
      <c r="D116" s="429"/>
      <c r="E116" s="429"/>
      <c r="F116" s="430"/>
      <c r="G116" s="90"/>
      <c r="H116" s="90"/>
      <c r="I116" s="431"/>
      <c r="J116" s="431"/>
      <c r="K116" s="431"/>
      <c r="L116" s="431"/>
    </row>
    <row r="117" spans="1:12" ht="12.75">
      <c r="A117" s="90"/>
      <c r="B117" s="90"/>
      <c r="C117" s="429"/>
      <c r="D117" s="429"/>
      <c r="E117" s="429"/>
      <c r="F117" s="430"/>
      <c r="G117" s="90"/>
      <c r="H117" s="90"/>
      <c r="I117" s="431"/>
      <c r="J117" s="431"/>
      <c r="K117" s="431"/>
      <c r="L117" s="431"/>
    </row>
    <row r="118" spans="1:12" ht="12.75">
      <c r="A118" s="90"/>
      <c r="B118" s="90"/>
      <c r="C118" s="429"/>
      <c r="D118" s="429"/>
      <c r="E118" s="429"/>
      <c r="F118" s="430"/>
      <c r="G118" s="90"/>
      <c r="H118" s="90"/>
      <c r="I118" s="431"/>
      <c r="J118" s="431"/>
      <c r="K118" s="431"/>
      <c r="L118" s="431"/>
    </row>
    <row r="119" spans="1:12" ht="12.75">
      <c r="A119" s="90"/>
      <c r="B119" s="90"/>
      <c r="C119" s="429"/>
      <c r="D119" s="432"/>
      <c r="E119" s="429"/>
      <c r="F119" s="430"/>
      <c r="G119" s="90"/>
      <c r="H119" s="90"/>
      <c r="I119" s="431"/>
      <c r="J119" s="431"/>
      <c r="K119" s="431"/>
      <c r="L119" s="431"/>
    </row>
    <row r="120" spans="1:12" ht="12.75">
      <c r="A120" s="90"/>
      <c r="B120" s="90"/>
      <c r="C120" s="429"/>
      <c r="D120" s="429"/>
      <c r="E120" s="429"/>
      <c r="F120" s="430"/>
      <c r="G120" s="90"/>
      <c r="H120" s="90"/>
      <c r="I120" s="431"/>
      <c r="J120" s="431"/>
      <c r="K120" s="431"/>
      <c r="L120" s="431"/>
    </row>
    <row r="121" spans="1:12" ht="12.75">
      <c r="A121" s="90"/>
      <c r="B121" s="90"/>
      <c r="C121" s="429"/>
      <c r="D121" s="432"/>
      <c r="E121" s="429"/>
      <c r="F121" s="430"/>
      <c r="G121" s="90"/>
      <c r="H121" s="90"/>
      <c r="I121" s="431"/>
      <c r="J121" s="431"/>
      <c r="K121" s="431"/>
      <c r="L121" s="431"/>
    </row>
    <row r="122" spans="1:12" ht="12.75">
      <c r="A122" s="90"/>
      <c r="B122" s="90"/>
      <c r="C122" s="429"/>
      <c r="D122" s="429"/>
      <c r="E122" s="429"/>
      <c r="F122" s="430"/>
      <c r="G122" s="90"/>
      <c r="H122" s="90"/>
      <c r="I122" s="431"/>
      <c r="J122" s="431"/>
      <c r="K122" s="431"/>
      <c r="L122" s="431"/>
    </row>
    <row r="123" spans="1:12" ht="12.75">
      <c r="A123" s="90"/>
      <c r="B123" s="90"/>
      <c r="C123" s="429"/>
      <c r="D123" s="432"/>
      <c r="E123" s="429"/>
      <c r="F123" s="430"/>
      <c r="G123" s="90"/>
      <c r="H123" s="90"/>
      <c r="I123" s="431"/>
      <c r="J123" s="431"/>
      <c r="K123" s="431"/>
      <c r="L123" s="431"/>
    </row>
    <row r="124" spans="1:12" ht="12.75">
      <c r="A124" s="90"/>
      <c r="B124" s="90"/>
      <c r="C124" s="429"/>
      <c r="D124" s="429"/>
      <c r="E124" s="429"/>
      <c r="F124" s="430"/>
      <c r="G124" s="90"/>
      <c r="H124" s="90"/>
      <c r="I124" s="431"/>
      <c r="J124" s="431"/>
      <c r="K124" s="431"/>
      <c r="L124" s="431"/>
    </row>
    <row r="125" spans="1:12" ht="12.75">
      <c r="A125" s="90"/>
      <c r="B125" s="90"/>
      <c r="C125" s="429"/>
      <c r="D125" s="432"/>
      <c r="E125" s="429"/>
      <c r="F125" s="430"/>
      <c r="G125" s="90"/>
      <c r="H125" s="90"/>
      <c r="I125" s="431"/>
      <c r="J125" s="431"/>
      <c r="K125" s="431"/>
      <c r="L125" s="431"/>
    </row>
    <row r="126" spans="1:12" ht="12.75">
      <c r="A126" s="90"/>
      <c r="B126" s="90"/>
      <c r="C126" s="429"/>
      <c r="D126" s="429"/>
      <c r="E126" s="429"/>
      <c r="F126" s="430"/>
      <c r="G126" s="90"/>
      <c r="H126" s="90"/>
      <c r="I126" s="431"/>
      <c r="J126" s="431"/>
      <c r="K126" s="431"/>
      <c r="L126" s="431"/>
    </row>
    <row r="127" spans="1:12" ht="12.75">
      <c r="A127" s="90"/>
      <c r="B127" s="90"/>
      <c r="C127" s="429"/>
      <c r="D127" s="432"/>
      <c r="E127" s="429"/>
      <c r="F127" s="430"/>
      <c r="G127" s="90"/>
      <c r="H127" s="90"/>
      <c r="I127" s="431"/>
      <c r="J127" s="431"/>
      <c r="K127" s="431"/>
      <c r="L127" s="431"/>
    </row>
    <row r="128" spans="1:12" ht="12.75">
      <c r="A128" s="90"/>
      <c r="B128" s="90"/>
      <c r="C128" s="429"/>
      <c r="D128" s="429"/>
      <c r="E128" s="429"/>
      <c r="F128" s="430"/>
      <c r="G128" s="90"/>
      <c r="H128" s="90"/>
      <c r="I128" s="431"/>
      <c r="J128" s="431"/>
      <c r="K128" s="431"/>
      <c r="L128" s="431"/>
    </row>
    <row r="129" spans="1:12" ht="12.75">
      <c r="A129" s="90"/>
      <c r="B129" s="90"/>
      <c r="C129" s="429"/>
      <c r="D129" s="432"/>
      <c r="E129" s="429"/>
      <c r="F129" s="430"/>
      <c r="G129" s="90"/>
      <c r="H129" s="90"/>
      <c r="I129" s="431"/>
      <c r="J129" s="431"/>
      <c r="K129" s="431"/>
      <c r="L129" s="431"/>
    </row>
    <row r="130" spans="1:12" ht="12.75">
      <c r="A130" s="90"/>
      <c r="B130" s="90"/>
      <c r="C130" s="429"/>
      <c r="D130" s="429"/>
      <c r="E130" s="429"/>
      <c r="F130" s="430"/>
      <c r="G130" s="90"/>
      <c r="H130" s="90"/>
      <c r="I130" s="431"/>
      <c r="J130" s="431"/>
      <c r="K130" s="431"/>
      <c r="L130" s="431"/>
    </row>
    <row r="131" spans="1:12" ht="12.75">
      <c r="A131" s="90"/>
      <c r="B131" s="90"/>
      <c r="C131" s="429"/>
      <c r="D131" s="432"/>
      <c r="E131" s="429"/>
      <c r="F131" s="430"/>
      <c r="G131" s="90"/>
      <c r="H131" s="90"/>
      <c r="I131" s="431"/>
      <c r="J131" s="431"/>
      <c r="K131" s="431"/>
      <c r="L131" s="431"/>
    </row>
    <row r="132" spans="1:12" ht="12.75">
      <c r="A132" s="90"/>
      <c r="B132" s="90"/>
      <c r="C132" s="429"/>
      <c r="D132" s="432"/>
      <c r="E132" s="429"/>
      <c r="F132" s="430"/>
      <c r="G132" s="90"/>
      <c r="H132" s="90"/>
      <c r="I132" s="431"/>
      <c r="J132" s="431"/>
      <c r="K132" s="431"/>
      <c r="L132" s="431"/>
    </row>
    <row r="133" spans="1:12" ht="12.75">
      <c r="A133" s="90"/>
      <c r="B133" s="90"/>
      <c r="C133" s="429"/>
      <c r="D133" s="432"/>
      <c r="E133" s="429"/>
      <c r="F133" s="430"/>
      <c r="G133" s="90"/>
      <c r="H133" s="90"/>
      <c r="I133" s="431"/>
      <c r="J133" s="431"/>
      <c r="K133" s="431"/>
      <c r="L133" s="431"/>
    </row>
    <row r="134" spans="1:12" ht="12.75">
      <c r="A134" s="90"/>
      <c r="B134" s="90"/>
      <c r="C134" s="429"/>
      <c r="D134" s="429"/>
      <c r="E134" s="429"/>
      <c r="F134" s="430"/>
      <c r="G134" s="90"/>
      <c r="H134" s="90"/>
      <c r="I134" s="431"/>
      <c r="J134" s="431"/>
      <c r="K134" s="431"/>
      <c r="L134" s="431"/>
    </row>
    <row r="135" spans="1:12" ht="12.75">
      <c r="A135" s="90"/>
      <c r="B135" s="90"/>
      <c r="C135" s="429"/>
      <c r="D135" s="429"/>
      <c r="E135" s="429"/>
      <c r="F135" s="430"/>
      <c r="G135" s="90"/>
      <c r="H135" s="90"/>
      <c r="I135" s="431"/>
      <c r="J135" s="431"/>
      <c r="K135" s="431"/>
      <c r="L135" s="431"/>
    </row>
    <row r="136" spans="1:12" ht="12.75">
      <c r="A136" s="90"/>
      <c r="B136" s="90"/>
      <c r="C136" s="429"/>
      <c r="D136" s="432"/>
      <c r="E136" s="429"/>
      <c r="F136" s="430"/>
      <c r="G136" s="90"/>
      <c r="H136" s="90"/>
      <c r="I136" s="431"/>
      <c r="J136" s="431"/>
      <c r="K136" s="431"/>
      <c r="L136" s="431"/>
    </row>
    <row r="137" spans="1:12" ht="12.75">
      <c r="A137" s="90"/>
      <c r="B137" s="90"/>
      <c r="C137" s="429"/>
      <c r="D137" s="429"/>
      <c r="E137" s="429"/>
      <c r="F137" s="430"/>
      <c r="G137" s="90"/>
      <c r="H137" s="90"/>
      <c r="I137" s="431"/>
      <c r="J137" s="431"/>
      <c r="K137" s="431"/>
      <c r="L137" s="431"/>
    </row>
    <row r="138" spans="1:12" ht="12.75">
      <c r="A138" s="90"/>
      <c r="B138" s="90"/>
      <c r="C138" s="429"/>
      <c r="D138" s="429"/>
      <c r="E138" s="429"/>
      <c r="F138" s="430"/>
      <c r="G138" s="90"/>
      <c r="H138" s="90"/>
      <c r="I138" s="431"/>
      <c r="J138" s="431"/>
      <c r="K138" s="431"/>
      <c r="L138" s="431"/>
    </row>
    <row r="139" spans="1:12" ht="12.75">
      <c r="A139" s="90"/>
      <c r="B139" s="90"/>
      <c r="C139" s="429"/>
      <c r="D139" s="432"/>
      <c r="E139" s="429"/>
      <c r="F139" s="430"/>
      <c r="G139" s="90"/>
      <c r="H139" s="90"/>
      <c r="I139" s="431"/>
      <c r="J139" s="431"/>
      <c r="K139" s="431"/>
      <c r="L139" s="431"/>
    </row>
    <row r="140" spans="1:12" ht="12.75">
      <c r="A140" s="90"/>
      <c r="B140" s="90"/>
      <c r="C140" s="429"/>
      <c r="D140" s="429"/>
      <c r="E140" s="429"/>
      <c r="F140" s="430"/>
      <c r="G140" s="90"/>
      <c r="H140" s="90"/>
      <c r="I140" s="431"/>
      <c r="J140" s="431"/>
      <c r="K140" s="431"/>
      <c r="L140" s="431"/>
    </row>
    <row r="141" spans="1:12" ht="12.75">
      <c r="A141" s="90"/>
      <c r="B141" s="90"/>
      <c r="C141" s="429"/>
      <c r="D141" s="432"/>
      <c r="E141" s="429"/>
      <c r="F141" s="430"/>
      <c r="G141" s="90"/>
      <c r="H141" s="90"/>
      <c r="I141" s="431"/>
      <c r="J141" s="431"/>
      <c r="K141" s="431"/>
      <c r="L141" s="431"/>
    </row>
    <row r="142" spans="1:12" ht="12.75">
      <c r="A142" s="90"/>
      <c r="B142" s="90"/>
      <c r="C142" s="429"/>
      <c r="D142" s="429"/>
      <c r="E142" s="429"/>
      <c r="F142" s="430"/>
      <c r="G142" s="90"/>
      <c r="H142" s="90"/>
      <c r="I142" s="431"/>
      <c r="J142" s="431"/>
      <c r="K142" s="431"/>
      <c r="L142" s="431"/>
    </row>
    <row r="143" spans="1:12" ht="12.75">
      <c r="A143" s="90"/>
      <c r="B143" s="90"/>
      <c r="C143" s="429"/>
      <c r="D143" s="429"/>
      <c r="E143" s="429"/>
      <c r="F143" s="430"/>
      <c r="G143" s="90"/>
      <c r="H143" s="90"/>
      <c r="I143" s="431"/>
      <c r="J143" s="431"/>
      <c r="K143" s="431"/>
      <c r="L143" s="431"/>
    </row>
    <row r="144" spans="1:12" ht="12.75">
      <c r="A144" s="90"/>
      <c r="B144" s="90"/>
      <c r="C144" s="429"/>
      <c r="D144" s="432"/>
      <c r="E144" s="429"/>
      <c r="F144" s="430"/>
      <c r="G144" s="90"/>
      <c r="H144" s="90"/>
      <c r="I144" s="431"/>
      <c r="J144" s="431"/>
      <c r="K144" s="431"/>
      <c r="L144" s="431"/>
    </row>
    <row r="145" spans="1:12" ht="12.75">
      <c r="A145" s="90"/>
      <c r="B145" s="90"/>
      <c r="C145" s="429"/>
      <c r="D145" s="429"/>
      <c r="E145" s="429"/>
      <c r="F145" s="430"/>
      <c r="G145" s="90"/>
      <c r="H145" s="90"/>
      <c r="I145" s="431"/>
      <c r="J145" s="431"/>
      <c r="K145" s="431"/>
      <c r="L145" s="431"/>
    </row>
    <row r="146" spans="1:12" ht="12.75">
      <c r="A146" s="90"/>
      <c r="B146" s="90"/>
      <c r="C146" s="429"/>
      <c r="D146" s="432"/>
      <c r="E146" s="429"/>
      <c r="F146" s="430"/>
      <c r="G146" s="90"/>
      <c r="H146" s="90"/>
      <c r="I146" s="431"/>
      <c r="J146" s="431"/>
      <c r="K146" s="431"/>
      <c r="L146" s="431"/>
    </row>
    <row r="147" spans="1:12" ht="12.75">
      <c r="A147" s="90"/>
      <c r="B147" s="90"/>
      <c r="C147" s="429"/>
      <c r="D147" s="429"/>
      <c r="E147" s="429"/>
      <c r="F147" s="430"/>
      <c r="G147" s="90"/>
      <c r="H147" s="90"/>
      <c r="I147" s="431"/>
      <c r="J147" s="431"/>
      <c r="K147" s="431"/>
      <c r="L147" s="431"/>
    </row>
    <row r="148" spans="1:12" ht="12.75">
      <c r="A148" s="90"/>
      <c r="B148" s="90"/>
      <c r="C148" s="429"/>
      <c r="D148" s="432"/>
      <c r="E148" s="429"/>
      <c r="F148" s="430"/>
      <c r="G148" s="90"/>
      <c r="H148" s="90"/>
      <c r="I148" s="431"/>
      <c r="J148" s="431"/>
      <c r="K148" s="431"/>
      <c r="L148" s="431"/>
    </row>
    <row r="149" spans="1:12" ht="12.75">
      <c r="A149" s="90"/>
      <c r="B149" s="90"/>
      <c r="C149" s="429"/>
      <c r="D149" s="429"/>
      <c r="E149" s="429"/>
      <c r="F149" s="430"/>
      <c r="G149" s="90"/>
      <c r="H149" s="90"/>
      <c r="I149" s="431"/>
      <c r="J149" s="431"/>
      <c r="K149" s="431"/>
      <c r="L149" s="431"/>
    </row>
    <row r="150" spans="1:12" ht="12.75">
      <c r="A150" s="90"/>
      <c r="B150" s="90"/>
      <c r="C150" s="429"/>
      <c r="D150" s="429"/>
      <c r="E150" s="429"/>
      <c r="F150" s="430"/>
      <c r="G150" s="90"/>
      <c r="H150" s="90"/>
      <c r="I150" s="431"/>
      <c r="J150" s="431"/>
      <c r="K150" s="431"/>
      <c r="L150" s="431"/>
    </row>
    <row r="151" spans="1:12" ht="12.75">
      <c r="A151" s="90"/>
      <c r="B151" s="90"/>
      <c r="C151" s="429"/>
      <c r="D151" s="432"/>
      <c r="E151" s="429"/>
      <c r="F151" s="430"/>
      <c r="G151" s="90"/>
      <c r="H151" s="90"/>
      <c r="I151" s="431"/>
      <c r="J151" s="431"/>
      <c r="K151" s="431"/>
      <c r="L151" s="431"/>
    </row>
    <row r="152" spans="1:12" ht="12.75">
      <c r="A152" s="90"/>
      <c r="B152" s="90"/>
      <c r="C152" s="429"/>
      <c r="D152" s="429"/>
      <c r="E152" s="429"/>
      <c r="F152" s="430"/>
      <c r="G152" s="90"/>
      <c r="H152" s="90"/>
      <c r="I152" s="431"/>
      <c r="J152" s="431"/>
      <c r="K152" s="431"/>
      <c r="L152" s="431"/>
    </row>
    <row r="153" spans="1:12" ht="12.75">
      <c r="A153" s="90"/>
      <c r="B153" s="90"/>
      <c r="C153" s="429"/>
      <c r="D153" s="429"/>
      <c r="E153" s="429"/>
      <c r="F153" s="430"/>
      <c r="G153" s="90"/>
      <c r="H153" s="90"/>
      <c r="I153" s="431"/>
      <c r="J153" s="431"/>
      <c r="K153" s="431"/>
      <c r="L153" s="431"/>
    </row>
    <row r="154" spans="1:12" ht="12.75">
      <c r="A154" s="90"/>
      <c r="B154" s="90"/>
      <c r="C154" s="429"/>
      <c r="D154" s="429"/>
      <c r="E154" s="429"/>
      <c r="F154" s="430"/>
      <c r="G154" s="90"/>
      <c r="H154" s="90"/>
      <c r="I154" s="431"/>
      <c r="J154" s="431"/>
      <c r="K154" s="431"/>
      <c r="L154" s="431"/>
    </row>
    <row r="155" spans="1:12" ht="12.75">
      <c r="A155" s="90"/>
      <c r="B155" s="90"/>
      <c r="C155" s="429"/>
      <c r="D155" s="429"/>
      <c r="E155" s="429"/>
      <c r="F155" s="430"/>
      <c r="G155" s="90"/>
      <c r="H155" s="90"/>
      <c r="I155" s="431"/>
      <c r="J155" s="431"/>
      <c r="K155" s="431"/>
      <c r="L155" s="431"/>
    </row>
    <row r="156" spans="1:12" ht="12.75">
      <c r="A156" s="90"/>
      <c r="B156" s="90"/>
      <c r="C156" s="429"/>
      <c r="D156" s="432"/>
      <c r="E156" s="429"/>
      <c r="F156" s="430"/>
      <c r="G156" s="90"/>
      <c r="H156" s="90"/>
      <c r="I156" s="431"/>
      <c r="J156" s="431"/>
      <c r="K156" s="431"/>
      <c r="L156" s="431"/>
    </row>
    <row r="157" spans="1:12" ht="12.75">
      <c r="A157" s="90"/>
      <c r="B157" s="90"/>
      <c r="C157" s="429"/>
      <c r="D157" s="429"/>
      <c r="E157" s="429"/>
      <c r="F157" s="430"/>
      <c r="G157" s="90"/>
      <c r="H157" s="90"/>
      <c r="I157" s="431"/>
      <c r="J157" s="431"/>
      <c r="K157" s="431"/>
      <c r="L157" s="431"/>
    </row>
    <row r="158" spans="1:12" ht="12.75">
      <c r="A158" s="90"/>
      <c r="B158" s="90"/>
      <c r="C158" s="429"/>
      <c r="D158" s="432"/>
      <c r="E158" s="429"/>
      <c r="F158" s="430"/>
      <c r="G158" s="90"/>
      <c r="H158" s="90"/>
      <c r="I158" s="431"/>
      <c r="J158" s="431"/>
      <c r="K158" s="431"/>
      <c r="L158" s="431"/>
    </row>
    <row r="159" spans="1:12" ht="12.75">
      <c r="A159" s="90"/>
      <c r="B159" s="90"/>
      <c r="C159" s="429"/>
      <c r="D159" s="429"/>
      <c r="E159" s="429"/>
      <c r="F159" s="430"/>
      <c r="G159" s="90"/>
      <c r="H159" s="90"/>
      <c r="I159" s="431"/>
      <c r="J159" s="431"/>
      <c r="K159" s="431"/>
      <c r="L159" s="431"/>
    </row>
    <row r="160" spans="1:12" ht="12.75">
      <c r="A160" s="90"/>
      <c r="B160" s="90"/>
      <c r="C160" s="429"/>
      <c r="D160" s="432"/>
      <c r="E160" s="429"/>
      <c r="F160" s="430"/>
      <c r="G160" s="90"/>
      <c r="H160" s="90"/>
      <c r="I160" s="431"/>
      <c r="J160" s="431"/>
      <c r="K160" s="431"/>
      <c r="L160" s="431"/>
    </row>
    <row r="161" spans="1:12" ht="12.75">
      <c r="A161" s="90"/>
      <c r="B161" s="90"/>
      <c r="C161" s="429"/>
      <c r="D161" s="429"/>
      <c r="E161" s="429"/>
      <c r="F161" s="430"/>
      <c r="G161" s="90"/>
      <c r="H161" s="90"/>
      <c r="I161" s="431"/>
      <c r="J161" s="431"/>
      <c r="K161" s="431"/>
      <c r="L161" s="431"/>
    </row>
    <row r="162" spans="1:12" ht="12.75">
      <c r="A162" s="90"/>
      <c r="B162" s="90"/>
      <c r="C162" s="429"/>
      <c r="D162" s="432"/>
      <c r="E162" s="429"/>
      <c r="F162" s="430"/>
      <c r="G162" s="90"/>
      <c r="H162" s="90"/>
      <c r="I162" s="431"/>
      <c r="J162" s="431"/>
      <c r="K162" s="431"/>
      <c r="L162" s="431"/>
    </row>
    <row r="163" spans="1:12" ht="12.75">
      <c r="A163" s="90"/>
      <c r="B163" s="90"/>
      <c r="C163" s="429"/>
      <c r="D163" s="429"/>
      <c r="E163" s="429"/>
      <c r="F163" s="430"/>
      <c r="G163" s="90"/>
      <c r="H163" s="90"/>
      <c r="I163" s="431"/>
      <c r="J163" s="431"/>
      <c r="K163" s="431"/>
      <c r="L163" s="431"/>
    </row>
    <row r="164" spans="1:12" ht="12.75">
      <c r="A164" s="90"/>
      <c r="B164" s="90"/>
      <c r="C164" s="429"/>
      <c r="D164" s="429"/>
      <c r="E164" s="429"/>
      <c r="F164" s="430"/>
      <c r="G164" s="90"/>
      <c r="H164" s="90"/>
      <c r="I164" s="431"/>
      <c r="J164" s="431"/>
      <c r="K164" s="431"/>
      <c r="L164" s="431"/>
    </row>
    <row r="165" spans="1:12" ht="12.75">
      <c r="A165" s="90"/>
      <c r="B165" s="90"/>
      <c r="C165" s="429"/>
      <c r="D165" s="429"/>
      <c r="E165" s="429"/>
      <c r="F165" s="430"/>
      <c r="G165" s="90"/>
      <c r="H165" s="90"/>
      <c r="I165" s="431"/>
      <c r="J165" s="431"/>
      <c r="K165" s="431"/>
      <c r="L165" s="431"/>
    </row>
    <row r="166" spans="1:12" ht="12.75">
      <c r="A166" s="90"/>
      <c r="B166" s="90"/>
      <c r="C166" s="429"/>
      <c r="D166" s="429"/>
      <c r="E166" s="429"/>
      <c r="F166" s="430"/>
      <c r="G166" s="90"/>
      <c r="H166" s="90"/>
      <c r="I166" s="431"/>
      <c r="J166" s="431"/>
      <c r="K166" s="431"/>
      <c r="L166" s="431"/>
    </row>
    <row r="167" spans="1:12" ht="12.75">
      <c r="A167" s="90"/>
      <c r="B167" s="90"/>
      <c r="C167" s="429"/>
      <c r="D167" s="432"/>
      <c r="E167" s="429"/>
      <c r="F167" s="430"/>
      <c r="G167" s="90"/>
      <c r="H167" s="90"/>
      <c r="I167" s="431"/>
      <c r="J167" s="431"/>
      <c r="K167" s="431"/>
      <c r="L167" s="431"/>
    </row>
    <row r="168" spans="1:12" ht="12.75">
      <c r="A168" s="90"/>
      <c r="B168" s="90"/>
      <c r="C168" s="429"/>
      <c r="D168" s="432"/>
      <c r="E168" s="429"/>
      <c r="F168" s="430"/>
      <c r="G168" s="90"/>
      <c r="H168" s="90"/>
      <c r="I168" s="431"/>
      <c r="J168" s="431"/>
      <c r="K168" s="431"/>
      <c r="L168" s="431"/>
    </row>
    <row r="169" spans="1:12" ht="12.75">
      <c r="A169" s="90"/>
      <c r="B169" s="90"/>
      <c r="C169" s="429"/>
      <c r="D169" s="429"/>
      <c r="E169" s="429"/>
      <c r="F169" s="430"/>
      <c r="G169" s="90"/>
      <c r="H169" s="90"/>
      <c r="I169" s="431"/>
      <c r="J169" s="431"/>
      <c r="K169" s="431"/>
      <c r="L169" s="431"/>
    </row>
    <row r="170" spans="1:12" ht="12.75">
      <c r="A170" s="90"/>
      <c r="B170" s="90"/>
      <c r="C170" s="429"/>
      <c r="D170" s="429"/>
      <c r="E170" s="429"/>
      <c r="F170" s="430"/>
      <c r="G170" s="90"/>
      <c r="H170" s="90"/>
      <c r="I170" s="431"/>
      <c r="J170" s="431"/>
      <c r="K170" s="431"/>
      <c r="L170" s="431"/>
    </row>
    <row r="171" spans="1:12" ht="12.75">
      <c r="A171" s="90"/>
      <c r="B171" s="90"/>
      <c r="C171" s="429"/>
      <c r="D171" s="432"/>
      <c r="E171" s="429"/>
      <c r="F171" s="430"/>
      <c r="G171" s="90"/>
      <c r="H171" s="90"/>
      <c r="I171" s="431"/>
      <c r="J171" s="431"/>
      <c r="K171" s="431"/>
      <c r="L171" s="431"/>
    </row>
    <row r="172" spans="1:12" ht="12.75">
      <c r="A172" s="90"/>
      <c r="B172" s="90"/>
      <c r="C172" s="429"/>
      <c r="D172" s="429"/>
      <c r="E172" s="429"/>
      <c r="F172" s="430"/>
      <c r="G172" s="90"/>
      <c r="H172" s="90"/>
      <c r="I172" s="431"/>
      <c r="J172" s="431"/>
      <c r="K172" s="431"/>
      <c r="L172" s="431"/>
    </row>
    <row r="173" spans="1:12" ht="12.75">
      <c r="A173" s="90"/>
      <c r="B173" s="90"/>
      <c r="C173" s="429"/>
      <c r="D173" s="432"/>
      <c r="E173" s="429"/>
      <c r="F173" s="430"/>
      <c r="G173" s="90"/>
      <c r="H173" s="90"/>
      <c r="I173" s="431"/>
      <c r="J173" s="431"/>
      <c r="K173" s="431"/>
      <c r="L173" s="431"/>
    </row>
    <row r="174" spans="1:12" ht="12.75">
      <c r="A174" s="90"/>
      <c r="B174" s="90"/>
      <c r="C174" s="429"/>
      <c r="D174" s="429"/>
      <c r="E174" s="429"/>
      <c r="F174" s="430"/>
      <c r="G174" s="90"/>
      <c r="H174" s="90"/>
      <c r="I174" s="431"/>
      <c r="J174" s="431"/>
      <c r="K174" s="431"/>
      <c r="L174" s="431"/>
    </row>
    <row r="175" spans="1:12" ht="12.75">
      <c r="A175" s="90"/>
      <c r="B175" s="90"/>
      <c r="C175" s="429"/>
      <c r="D175" s="429"/>
      <c r="E175" s="429"/>
      <c r="F175" s="430"/>
      <c r="G175" s="90"/>
      <c r="H175" s="90"/>
      <c r="I175" s="431"/>
      <c r="J175" s="431"/>
      <c r="K175" s="431"/>
      <c r="L175" s="431"/>
    </row>
    <row r="176" spans="1:12" ht="12.75">
      <c r="A176" s="90"/>
      <c r="B176" s="90"/>
      <c r="C176" s="429"/>
      <c r="D176" s="429"/>
      <c r="E176" s="429"/>
      <c r="F176" s="430"/>
      <c r="G176" s="90"/>
      <c r="H176" s="90"/>
      <c r="I176" s="431"/>
      <c r="J176" s="431"/>
      <c r="K176" s="431"/>
      <c r="L176" s="431"/>
    </row>
    <row r="177" spans="1:12" ht="12.75">
      <c r="A177" s="90"/>
      <c r="B177" s="90"/>
      <c r="C177" s="429"/>
      <c r="D177" s="432"/>
      <c r="E177" s="429"/>
      <c r="F177" s="430"/>
      <c r="G177" s="90"/>
      <c r="H177" s="90"/>
      <c r="I177" s="431"/>
      <c r="J177" s="431"/>
      <c r="K177" s="431"/>
      <c r="L177" s="431"/>
    </row>
    <row r="178" spans="1:12" ht="12.75">
      <c r="A178" s="90"/>
      <c r="B178" s="90"/>
      <c r="C178" s="429"/>
      <c r="D178" s="429"/>
      <c r="E178" s="429"/>
      <c r="F178" s="430"/>
      <c r="G178" s="90"/>
      <c r="H178" s="90"/>
      <c r="I178" s="431"/>
      <c r="J178" s="431"/>
      <c r="K178" s="431"/>
      <c r="L178" s="431"/>
    </row>
    <row r="179" spans="1:12" ht="12.75">
      <c r="A179" s="90"/>
      <c r="B179" s="90"/>
      <c r="C179" s="429"/>
      <c r="D179" s="429"/>
      <c r="E179" s="429"/>
      <c r="F179" s="430"/>
      <c r="G179" s="90"/>
      <c r="H179" s="90"/>
      <c r="I179" s="431"/>
      <c r="J179" s="431"/>
      <c r="K179" s="431"/>
      <c r="L179" s="431"/>
    </row>
    <row r="180" spans="1:12" ht="12.75">
      <c r="A180" s="90"/>
      <c r="B180" s="90"/>
      <c r="C180" s="429"/>
      <c r="D180" s="429"/>
      <c r="E180" s="429"/>
      <c r="F180" s="430"/>
      <c r="G180" s="90"/>
      <c r="H180" s="90"/>
      <c r="I180" s="431"/>
      <c r="J180" s="431"/>
      <c r="K180" s="431"/>
      <c r="L180" s="431"/>
    </row>
    <row r="181" spans="1:12" ht="12.75">
      <c r="A181" s="90"/>
      <c r="B181" s="90"/>
      <c r="C181" s="429"/>
      <c r="D181" s="429"/>
      <c r="E181" s="429"/>
      <c r="F181" s="430"/>
      <c r="G181" s="90"/>
      <c r="H181" s="90"/>
      <c r="I181" s="431"/>
      <c r="J181" s="431"/>
      <c r="K181" s="431"/>
      <c r="L181" s="431"/>
    </row>
    <row r="182" spans="1:12" ht="12.75">
      <c r="A182" s="90"/>
      <c r="B182" s="90"/>
      <c r="C182" s="429"/>
      <c r="D182" s="429"/>
      <c r="E182" s="429"/>
      <c r="F182" s="430"/>
      <c r="G182" s="90"/>
      <c r="H182" s="90"/>
      <c r="I182" s="431"/>
      <c r="J182" s="431"/>
      <c r="K182" s="431"/>
      <c r="L182" s="431"/>
    </row>
    <row r="183" spans="1:12" ht="12.75">
      <c r="A183" s="433"/>
      <c r="B183" s="433"/>
      <c r="C183" s="432"/>
      <c r="D183" s="432"/>
      <c r="E183" s="432"/>
      <c r="F183" s="434"/>
      <c r="G183" s="433"/>
      <c r="H183" s="433"/>
      <c r="I183" s="435"/>
      <c r="J183" s="435"/>
      <c r="K183" s="435"/>
      <c r="L183" s="435"/>
    </row>
    <row r="184" spans="1:12" ht="12.75">
      <c r="A184" s="90"/>
      <c r="B184" s="90"/>
      <c r="C184" s="429"/>
      <c r="D184" s="429"/>
      <c r="E184" s="429"/>
      <c r="F184" s="430"/>
      <c r="G184" s="90"/>
      <c r="H184" s="90"/>
      <c r="I184" s="431"/>
      <c r="J184" s="431"/>
      <c r="K184" s="431"/>
      <c r="L184" s="431"/>
    </row>
    <row r="185" spans="1:12" ht="12.75">
      <c r="A185" s="90"/>
      <c r="B185" s="90"/>
      <c r="C185" s="429"/>
      <c r="D185" s="429"/>
      <c r="E185" s="429"/>
      <c r="F185" s="430"/>
      <c r="G185" s="90"/>
      <c r="H185" s="90"/>
      <c r="I185" s="431"/>
      <c r="J185" s="431"/>
      <c r="K185" s="431"/>
      <c r="L185" s="431"/>
    </row>
    <row r="186" spans="1:12" ht="12.75">
      <c r="A186" s="90"/>
      <c r="B186" s="90"/>
      <c r="C186" s="429"/>
      <c r="D186" s="429"/>
      <c r="E186" s="429"/>
      <c r="F186" s="430"/>
      <c r="G186" s="90"/>
      <c r="H186" s="90"/>
      <c r="I186" s="431"/>
      <c r="J186" s="431"/>
      <c r="K186" s="431"/>
      <c r="L186" s="431"/>
    </row>
    <row r="187" spans="1:12" ht="12.75">
      <c r="A187" s="433"/>
      <c r="B187" s="433"/>
      <c r="C187" s="432"/>
      <c r="D187" s="432"/>
      <c r="E187" s="432"/>
      <c r="F187" s="434"/>
      <c r="G187" s="433"/>
      <c r="H187" s="433"/>
      <c r="I187" s="435"/>
      <c r="J187" s="435"/>
      <c r="K187" s="435"/>
      <c r="L187" s="435"/>
    </row>
    <row r="188" spans="1:12" ht="12.75">
      <c r="A188" s="90"/>
      <c r="B188" s="90"/>
      <c r="C188" s="429"/>
      <c r="D188" s="429"/>
      <c r="E188" s="429"/>
      <c r="F188" s="430"/>
      <c r="G188" s="90"/>
      <c r="H188" s="90"/>
      <c r="I188" s="431"/>
      <c r="J188" s="431"/>
      <c r="K188" s="431"/>
      <c r="L188" s="431"/>
    </row>
    <row r="189" spans="1:12" ht="12.75">
      <c r="A189" s="90"/>
      <c r="B189" s="90"/>
      <c r="C189" s="429"/>
      <c r="D189" s="429"/>
      <c r="E189" s="429"/>
      <c r="F189" s="430"/>
      <c r="G189" s="90"/>
      <c r="H189" s="90"/>
      <c r="I189" s="431"/>
      <c r="J189" s="431"/>
      <c r="K189" s="431"/>
      <c r="L189" s="431"/>
    </row>
    <row r="190" spans="1:12" ht="12.75">
      <c r="A190" s="90"/>
      <c r="B190" s="90"/>
      <c r="C190" s="429"/>
      <c r="D190" s="432"/>
      <c r="E190" s="429"/>
      <c r="F190" s="430"/>
      <c r="G190" s="90"/>
      <c r="H190" s="90"/>
      <c r="I190" s="431"/>
      <c r="J190" s="431"/>
      <c r="K190" s="431"/>
      <c r="L190" s="431"/>
    </row>
    <row r="191" spans="1:12" ht="12.75">
      <c r="A191" s="90"/>
      <c r="B191" s="90"/>
      <c r="C191" s="429"/>
      <c r="D191" s="429"/>
      <c r="E191" s="429"/>
      <c r="F191" s="430"/>
      <c r="G191" s="90"/>
      <c r="H191" s="90"/>
      <c r="I191" s="431"/>
      <c r="J191" s="431"/>
      <c r="K191" s="431"/>
      <c r="L191" s="431"/>
    </row>
    <row r="192" spans="1:12" ht="12.75">
      <c r="A192" s="90"/>
      <c r="B192" s="90"/>
      <c r="C192" s="429"/>
      <c r="D192" s="432"/>
      <c r="E192" s="429"/>
      <c r="F192" s="430"/>
      <c r="G192" s="90"/>
      <c r="H192" s="90"/>
      <c r="I192" s="431"/>
      <c r="J192" s="431"/>
      <c r="K192" s="431"/>
      <c r="L192" s="431"/>
    </row>
    <row r="193" spans="1:12" ht="12.75">
      <c r="A193" s="90"/>
      <c r="B193" s="90"/>
      <c r="C193" s="429"/>
      <c r="D193" s="429"/>
      <c r="E193" s="429"/>
      <c r="F193" s="430"/>
      <c r="G193" s="90"/>
      <c r="H193" s="90"/>
      <c r="I193" s="431"/>
      <c r="J193" s="431"/>
      <c r="K193" s="431"/>
      <c r="L193" s="431"/>
    </row>
    <row r="194" spans="1:12" ht="12.75">
      <c r="A194" s="90"/>
      <c r="B194" s="90"/>
      <c r="C194" s="429"/>
      <c r="D194" s="432"/>
      <c r="E194" s="429"/>
      <c r="F194" s="430"/>
      <c r="G194" s="90"/>
      <c r="H194" s="90"/>
      <c r="I194" s="431"/>
      <c r="J194" s="431"/>
      <c r="K194" s="431"/>
      <c r="L194" s="431"/>
    </row>
    <row r="195" spans="1:12" ht="12.75">
      <c r="A195" s="90"/>
      <c r="B195" s="90"/>
      <c r="C195" s="429"/>
      <c r="D195" s="429"/>
      <c r="E195" s="429"/>
      <c r="F195" s="430"/>
      <c r="G195" s="90"/>
      <c r="H195" s="90"/>
      <c r="I195" s="431"/>
      <c r="J195" s="431"/>
      <c r="K195" s="431"/>
      <c r="L195" s="431"/>
    </row>
    <row r="196" spans="1:12" ht="12.75">
      <c r="A196" s="90"/>
      <c r="B196" s="90"/>
      <c r="C196" s="429"/>
      <c r="D196" s="429"/>
      <c r="E196" s="429"/>
      <c r="F196" s="430"/>
      <c r="G196" s="90"/>
      <c r="H196" s="90"/>
      <c r="I196" s="431"/>
      <c r="J196" s="431"/>
      <c r="K196" s="431"/>
      <c r="L196" s="431"/>
    </row>
    <row r="197" spans="1:12" ht="12.75">
      <c r="A197" s="90"/>
      <c r="B197" s="90"/>
      <c r="C197" s="429"/>
      <c r="D197" s="429"/>
      <c r="E197" s="429"/>
      <c r="F197" s="430"/>
      <c r="G197" s="90"/>
      <c r="H197" s="90"/>
      <c r="I197" s="431"/>
      <c r="J197" s="431"/>
      <c r="K197" s="431"/>
      <c r="L197" s="431"/>
    </row>
    <row r="198" spans="1:12" ht="12.75">
      <c r="A198" s="90"/>
      <c r="B198" s="90"/>
      <c r="C198" s="429"/>
      <c r="D198" s="432"/>
      <c r="E198" s="429"/>
      <c r="F198" s="430"/>
      <c r="G198" s="90"/>
      <c r="H198" s="90"/>
      <c r="I198" s="431"/>
      <c r="J198" s="431"/>
      <c r="K198" s="431"/>
      <c r="L198" s="431"/>
    </row>
    <row r="199" spans="1:12" ht="12.75">
      <c r="A199" s="90"/>
      <c r="B199" s="90"/>
      <c r="C199" s="429"/>
      <c r="D199" s="429"/>
      <c r="E199" s="429"/>
      <c r="F199" s="430"/>
      <c r="G199" s="90"/>
      <c r="H199" s="90"/>
      <c r="I199" s="431"/>
      <c r="J199" s="431"/>
      <c r="K199" s="431"/>
      <c r="L199" s="431"/>
    </row>
    <row r="200" spans="1:12" ht="12.75">
      <c r="A200" s="90"/>
      <c r="B200" s="90"/>
      <c r="C200" s="429"/>
      <c r="D200" s="429"/>
      <c r="E200" s="429"/>
      <c r="F200" s="430"/>
      <c r="G200" s="90"/>
      <c r="H200" s="90"/>
      <c r="I200" s="431"/>
      <c r="J200" s="431"/>
      <c r="K200" s="431"/>
      <c r="L200" s="431"/>
    </row>
    <row r="201" spans="1:12" ht="12.75">
      <c r="A201" s="433"/>
      <c r="B201" s="433"/>
      <c r="C201" s="432"/>
      <c r="D201" s="432"/>
      <c r="E201" s="432"/>
      <c r="F201" s="434"/>
      <c r="G201" s="433"/>
      <c r="H201" s="433"/>
      <c r="I201" s="435"/>
      <c r="J201" s="435"/>
      <c r="K201" s="435"/>
      <c r="L201" s="435"/>
    </row>
    <row r="202" spans="1:12" ht="12.75">
      <c r="A202" s="90"/>
      <c r="B202" s="90"/>
      <c r="C202" s="429"/>
      <c r="D202" s="429"/>
      <c r="E202" s="429"/>
      <c r="F202" s="430"/>
      <c r="G202" s="90"/>
      <c r="H202" s="90"/>
      <c r="I202" s="431"/>
      <c r="J202" s="431"/>
      <c r="K202" s="431"/>
      <c r="L202" s="431"/>
    </row>
    <row r="203" spans="1:12" ht="12.75">
      <c r="A203" s="90"/>
      <c r="B203" s="90"/>
      <c r="C203" s="429"/>
      <c r="D203" s="432"/>
      <c r="E203" s="429"/>
      <c r="F203" s="430"/>
      <c r="G203" s="90"/>
      <c r="H203" s="90"/>
      <c r="I203" s="431"/>
      <c r="J203" s="431"/>
      <c r="K203" s="431"/>
      <c r="L203" s="431"/>
    </row>
    <row r="204" spans="1:12" ht="12.75">
      <c r="A204" s="90"/>
      <c r="B204" s="90"/>
      <c r="C204" s="429"/>
      <c r="D204" s="429"/>
      <c r="E204" s="429"/>
      <c r="F204" s="430"/>
      <c r="G204" s="90"/>
      <c r="H204" s="90"/>
      <c r="I204" s="431"/>
      <c r="J204" s="431"/>
      <c r="K204" s="431"/>
      <c r="L204" s="431"/>
    </row>
    <row r="205" spans="1:12" ht="12.75">
      <c r="A205" s="90"/>
      <c r="B205" s="90"/>
      <c r="C205" s="429"/>
      <c r="D205" s="432"/>
      <c r="E205" s="429"/>
      <c r="F205" s="430"/>
      <c r="G205" s="90"/>
      <c r="H205" s="90"/>
      <c r="I205" s="431"/>
      <c r="J205" s="431"/>
      <c r="K205" s="431"/>
      <c r="L205" s="431"/>
    </row>
    <row r="206" spans="1:12" ht="12.75">
      <c r="A206" s="90"/>
      <c r="B206" s="90"/>
      <c r="C206" s="429"/>
      <c r="D206" s="429"/>
      <c r="E206" s="429"/>
      <c r="F206" s="430"/>
      <c r="G206" s="90"/>
      <c r="H206" s="90"/>
      <c r="I206" s="431"/>
      <c r="J206" s="431"/>
      <c r="K206" s="431"/>
      <c r="L206" s="431"/>
    </row>
    <row r="207" spans="1:12" ht="12.75">
      <c r="A207" s="90"/>
      <c r="B207" s="90"/>
      <c r="C207" s="429"/>
      <c r="D207" s="432"/>
      <c r="E207" s="429"/>
      <c r="F207" s="430"/>
      <c r="G207" s="90"/>
      <c r="H207" s="90"/>
      <c r="I207" s="431"/>
      <c r="J207" s="431"/>
      <c r="K207" s="431"/>
      <c r="L207" s="431"/>
    </row>
    <row r="208" spans="1:12" ht="12.75">
      <c r="A208" s="90"/>
      <c r="B208" s="90"/>
      <c r="C208" s="429"/>
      <c r="D208" s="429"/>
      <c r="E208" s="429"/>
      <c r="F208" s="430"/>
      <c r="G208" s="90"/>
      <c r="H208" s="90"/>
      <c r="I208" s="431"/>
      <c r="J208" s="431"/>
      <c r="K208" s="431"/>
      <c r="L208" s="431"/>
    </row>
    <row r="209" spans="1:12" ht="12.75">
      <c r="A209" s="90"/>
      <c r="B209" s="90"/>
      <c r="C209" s="429"/>
      <c r="D209" s="429"/>
      <c r="E209" s="429"/>
      <c r="F209" s="430"/>
      <c r="G209" s="90"/>
      <c r="H209" s="90"/>
      <c r="I209" s="431"/>
      <c r="J209" s="431"/>
      <c r="K209" s="431"/>
      <c r="L209" s="431"/>
    </row>
    <row r="210" spans="1:12" ht="12.75">
      <c r="A210" s="90"/>
      <c r="B210" s="90"/>
      <c r="C210" s="429"/>
      <c r="D210" s="432"/>
      <c r="E210" s="429"/>
      <c r="F210" s="430"/>
      <c r="G210" s="90"/>
      <c r="H210" s="90"/>
      <c r="I210" s="431"/>
      <c r="J210" s="431"/>
      <c r="K210" s="431"/>
      <c r="L210" s="431"/>
    </row>
    <row r="211" spans="1:12" ht="12.75">
      <c r="A211" s="90"/>
      <c r="B211" s="90"/>
      <c r="C211" s="429"/>
      <c r="D211" s="429"/>
      <c r="E211" s="429"/>
      <c r="F211" s="430"/>
      <c r="G211" s="90"/>
      <c r="H211" s="90"/>
      <c r="I211" s="431"/>
      <c r="J211" s="431"/>
      <c r="K211" s="431"/>
      <c r="L211" s="431"/>
    </row>
    <row r="212" spans="1:12" ht="12.75">
      <c r="A212" s="90"/>
      <c r="B212" s="90"/>
      <c r="C212" s="429"/>
      <c r="D212" s="432"/>
      <c r="E212" s="429"/>
      <c r="F212" s="430"/>
      <c r="G212" s="90"/>
      <c r="H212" s="90"/>
      <c r="I212" s="431"/>
      <c r="J212" s="431"/>
      <c r="K212" s="431"/>
      <c r="L212" s="431"/>
    </row>
    <row r="213" spans="1:12" ht="12.75">
      <c r="A213" s="90"/>
      <c r="B213" s="90"/>
      <c r="C213" s="429"/>
      <c r="D213" s="429"/>
      <c r="E213" s="429"/>
      <c r="F213" s="430"/>
      <c r="G213" s="90"/>
      <c r="H213" s="90"/>
      <c r="I213" s="431"/>
      <c r="J213" s="431"/>
      <c r="K213" s="431"/>
      <c r="L213" s="431"/>
    </row>
    <row r="214" spans="1:12" ht="12.75">
      <c r="A214" s="90"/>
      <c r="B214" s="90"/>
      <c r="C214" s="429"/>
      <c r="D214" s="429"/>
      <c r="E214" s="429"/>
      <c r="F214" s="430"/>
      <c r="G214" s="90"/>
      <c r="H214" s="90"/>
      <c r="I214" s="431"/>
      <c r="J214" s="431"/>
      <c r="K214" s="431"/>
      <c r="L214" s="431"/>
    </row>
    <row r="215" spans="1:12" ht="12.75">
      <c r="A215" s="90"/>
      <c r="B215" s="90"/>
      <c r="C215" s="429"/>
      <c r="D215" s="432"/>
      <c r="E215" s="429"/>
      <c r="F215" s="430"/>
      <c r="G215" s="90"/>
      <c r="H215" s="90"/>
      <c r="I215" s="431"/>
      <c r="J215" s="431"/>
      <c r="K215" s="431"/>
      <c r="L215" s="431"/>
    </row>
    <row r="216" spans="1:12" ht="12.75">
      <c r="A216" s="90"/>
      <c r="B216" s="90"/>
      <c r="C216" s="429"/>
      <c r="D216" s="429"/>
      <c r="E216" s="429"/>
      <c r="F216" s="430"/>
      <c r="G216" s="90"/>
      <c r="H216" s="90"/>
      <c r="I216" s="431"/>
      <c r="J216" s="431"/>
      <c r="K216" s="431"/>
      <c r="L216" s="431"/>
    </row>
    <row r="217" spans="1:12" ht="12.75">
      <c r="A217" s="90"/>
      <c r="B217" s="90"/>
      <c r="C217" s="429"/>
      <c r="D217" s="429"/>
      <c r="E217" s="429"/>
      <c r="F217" s="430"/>
      <c r="G217" s="90"/>
      <c r="H217" s="90"/>
      <c r="I217" s="431"/>
      <c r="J217" s="431"/>
      <c r="K217" s="431"/>
      <c r="L217" s="431"/>
    </row>
    <row r="218" spans="1:12" ht="12.75">
      <c r="A218" s="90"/>
      <c r="B218" s="90"/>
      <c r="C218" s="429"/>
      <c r="D218" s="432"/>
      <c r="E218" s="429"/>
      <c r="F218" s="430"/>
      <c r="G218" s="90"/>
      <c r="H218" s="90"/>
      <c r="I218" s="431"/>
      <c r="J218" s="431"/>
      <c r="K218" s="431"/>
      <c r="L218" s="431"/>
    </row>
    <row r="219" spans="1:12" ht="12.75">
      <c r="A219" s="90"/>
      <c r="B219" s="90"/>
      <c r="C219" s="429"/>
      <c r="D219" s="432"/>
      <c r="E219" s="429"/>
      <c r="F219" s="430"/>
      <c r="G219" s="90"/>
      <c r="H219" s="90"/>
      <c r="I219" s="431"/>
      <c r="J219" s="431"/>
      <c r="K219" s="431"/>
      <c r="L219" s="431"/>
    </row>
    <row r="220" spans="1:12" ht="12.75">
      <c r="A220" s="90"/>
      <c r="B220" s="90"/>
      <c r="C220" s="429"/>
      <c r="D220" s="429"/>
      <c r="E220" s="429"/>
      <c r="F220" s="430"/>
      <c r="G220" s="90"/>
      <c r="H220" s="90"/>
      <c r="I220" s="431"/>
      <c r="J220" s="431"/>
      <c r="K220" s="431"/>
      <c r="L220" s="431"/>
    </row>
    <row r="221" spans="1:12" ht="12.75">
      <c r="A221" s="90"/>
      <c r="B221" s="90"/>
      <c r="C221" s="429"/>
      <c r="D221" s="429"/>
      <c r="E221" s="429"/>
      <c r="F221" s="430"/>
      <c r="G221" s="90"/>
      <c r="H221" s="90"/>
      <c r="I221" s="431"/>
      <c r="J221" s="431"/>
      <c r="K221" s="431"/>
      <c r="L221" s="431"/>
    </row>
    <row r="222" spans="1:12" ht="12.75">
      <c r="A222" s="90"/>
      <c r="B222" s="90"/>
      <c r="C222" s="429"/>
      <c r="D222" s="429"/>
      <c r="E222" s="429"/>
      <c r="F222" s="430"/>
      <c r="G222" s="90"/>
      <c r="H222" s="90"/>
      <c r="I222" s="431"/>
      <c r="J222" s="431"/>
      <c r="K222" s="431"/>
      <c r="L222" s="431"/>
    </row>
    <row r="223" spans="1:12" ht="12.75">
      <c r="A223" s="90"/>
      <c r="B223" s="431"/>
      <c r="C223" s="429"/>
      <c r="D223" s="429"/>
      <c r="E223" s="429"/>
      <c r="F223" s="430"/>
      <c r="G223" s="90"/>
      <c r="H223" s="90"/>
      <c r="I223" s="431"/>
      <c r="J223" s="431"/>
      <c r="K223" s="431"/>
      <c r="L223" s="431"/>
    </row>
    <row r="224" spans="1:12" ht="12.75">
      <c r="A224" s="90"/>
      <c r="B224" s="90"/>
      <c r="C224" s="429"/>
      <c r="D224" s="429"/>
      <c r="E224" s="429"/>
      <c r="F224" s="430"/>
      <c r="G224" s="90"/>
      <c r="H224" s="90"/>
      <c r="I224" s="431"/>
      <c r="J224" s="431"/>
      <c r="K224" s="431"/>
      <c r="L224" s="431"/>
    </row>
    <row r="225" spans="1:12" ht="12.75">
      <c r="A225" s="90"/>
      <c r="B225" s="90"/>
      <c r="C225" s="429"/>
      <c r="D225" s="429"/>
      <c r="E225" s="429"/>
      <c r="F225" s="430"/>
      <c r="G225" s="90"/>
      <c r="H225" s="90"/>
      <c r="I225" s="431"/>
      <c r="J225" s="431"/>
      <c r="K225" s="431"/>
      <c r="L225" s="431"/>
    </row>
    <row r="226" spans="1:12" ht="12.75">
      <c r="A226" s="90"/>
      <c r="B226" s="90"/>
      <c r="C226" s="429"/>
      <c r="D226" s="429"/>
      <c r="E226" s="429"/>
      <c r="F226" s="430"/>
      <c r="G226" s="90"/>
      <c r="H226" s="90"/>
      <c r="I226" s="431"/>
      <c r="J226" s="431"/>
      <c r="K226" s="431"/>
      <c r="L226" s="431"/>
    </row>
    <row r="227" spans="1:12" ht="12.75">
      <c r="A227" s="90"/>
      <c r="B227" s="436"/>
      <c r="C227" s="437"/>
      <c r="D227" s="437"/>
      <c r="E227" s="429"/>
      <c r="F227" s="430"/>
      <c r="G227" s="90"/>
      <c r="H227" s="90"/>
      <c r="I227" s="431"/>
      <c r="J227" s="431"/>
      <c r="K227" s="431"/>
      <c r="L227" s="431"/>
    </row>
    <row r="228" spans="1:12" ht="12.75">
      <c r="A228" s="90"/>
      <c r="B228" s="436"/>
      <c r="C228" s="437"/>
      <c r="D228" s="437"/>
      <c r="E228" s="429"/>
      <c r="F228" s="430"/>
      <c r="G228" s="90"/>
      <c r="H228" s="90"/>
      <c r="I228" s="431"/>
      <c r="J228" s="431"/>
      <c r="K228" s="431"/>
      <c r="L228" s="431"/>
    </row>
    <row r="229" spans="1:12" ht="12.75">
      <c r="A229" s="90"/>
      <c r="B229" s="436"/>
      <c r="C229" s="437"/>
      <c r="D229" s="437"/>
      <c r="E229" s="429"/>
      <c r="F229" s="430"/>
      <c r="G229" s="90"/>
      <c r="H229" s="90"/>
      <c r="I229" s="431"/>
      <c r="J229" s="431"/>
      <c r="K229" s="431"/>
      <c r="L229" s="431"/>
    </row>
    <row r="230" spans="1:12" ht="12.75">
      <c r="A230" s="90"/>
      <c r="B230" s="436"/>
      <c r="C230" s="437"/>
      <c r="D230" s="437"/>
      <c r="E230" s="429"/>
      <c r="F230" s="430"/>
      <c r="G230" s="90"/>
      <c r="H230" s="90"/>
      <c r="I230" s="431"/>
      <c r="J230" s="431"/>
      <c r="K230" s="431"/>
      <c r="L230" s="431"/>
    </row>
    <row r="231" spans="1:12" ht="12.75">
      <c r="A231" s="90"/>
      <c r="B231" s="12" t="s">
        <v>611</v>
      </c>
      <c r="C231" s="15"/>
      <c r="D231" s="15" t="s">
        <v>359</v>
      </c>
      <c r="E231" s="429"/>
      <c r="F231" s="430"/>
      <c r="G231" s="90"/>
      <c r="H231" s="90"/>
      <c r="I231" s="431"/>
      <c r="J231" s="431"/>
      <c r="K231" s="431"/>
      <c r="L231" s="431"/>
    </row>
    <row r="232" spans="1:12" ht="12.75">
      <c r="A232" s="90"/>
      <c r="B232" s="12"/>
      <c r="C232" s="15"/>
      <c r="D232" s="15"/>
      <c r="E232" s="429"/>
      <c r="F232" s="430"/>
      <c r="G232" s="90"/>
      <c r="H232" s="90"/>
      <c r="I232" s="431"/>
      <c r="J232" s="431"/>
      <c r="K232" s="431"/>
      <c r="L232" s="431"/>
    </row>
    <row r="233" spans="1:12" ht="12.75">
      <c r="A233" s="90"/>
      <c r="B233" s="12">
        <v>15</v>
      </c>
      <c r="C233" s="15"/>
      <c r="D233" s="15" t="s">
        <v>397</v>
      </c>
      <c r="E233" s="429"/>
      <c r="F233" s="430"/>
      <c r="G233" s="90"/>
      <c r="H233" s="90"/>
      <c r="I233" s="431"/>
      <c r="J233" s="431"/>
      <c r="K233" s="431"/>
      <c r="L233" s="431"/>
    </row>
    <row r="234" spans="1:12" ht="12.75">
      <c r="A234" s="90"/>
      <c r="B234" s="12">
        <v>9</v>
      </c>
      <c r="C234" s="15"/>
      <c r="D234" s="15" t="s">
        <v>378</v>
      </c>
      <c r="E234" s="429"/>
      <c r="F234" s="430"/>
      <c r="G234" s="90"/>
      <c r="H234" s="90"/>
      <c r="I234" s="431"/>
      <c r="J234" s="431"/>
      <c r="K234" s="431"/>
      <c r="L234" s="431"/>
    </row>
    <row r="235" spans="1:12" ht="12.75">
      <c r="A235" s="90"/>
      <c r="B235" s="12"/>
      <c r="C235" s="15"/>
      <c r="D235" s="15" t="s">
        <v>609</v>
      </c>
      <c r="E235" s="429"/>
      <c r="F235" s="430"/>
      <c r="G235" s="90"/>
      <c r="H235" s="90"/>
      <c r="I235" s="431"/>
      <c r="J235" s="431"/>
      <c r="K235" s="431"/>
      <c r="L235" s="431"/>
    </row>
    <row r="236" spans="1:12" ht="12.75">
      <c r="A236" s="90"/>
      <c r="B236" s="12">
        <v>1</v>
      </c>
      <c r="C236" s="15"/>
      <c r="D236" s="15" t="s">
        <v>390</v>
      </c>
      <c r="E236" s="429"/>
      <c r="F236" s="430"/>
      <c r="G236" s="90"/>
      <c r="H236" s="90"/>
      <c r="I236" s="431"/>
      <c r="J236" s="431"/>
      <c r="K236" s="431"/>
      <c r="L236" s="431"/>
    </row>
    <row r="237" spans="1:12" ht="12.75">
      <c r="A237" s="90"/>
      <c r="B237" s="12">
        <v>0</v>
      </c>
      <c r="C237" s="15"/>
      <c r="D237" s="15" t="s">
        <v>386</v>
      </c>
      <c r="E237" s="429"/>
      <c r="F237" s="430"/>
      <c r="G237" s="90"/>
      <c r="H237" s="90"/>
      <c r="I237" s="431"/>
      <c r="J237" s="431"/>
      <c r="K237" s="431"/>
      <c r="L237" s="431"/>
    </row>
    <row r="238" spans="1:12" ht="12.75">
      <c r="A238" s="90"/>
      <c r="B238" s="12"/>
      <c r="C238" s="15"/>
      <c r="D238" s="15" t="s">
        <v>609</v>
      </c>
      <c r="E238" s="429"/>
      <c r="F238" s="430"/>
      <c r="G238" s="90"/>
      <c r="H238" s="90"/>
      <c r="I238" s="431"/>
      <c r="J238" s="431"/>
      <c r="K238" s="431"/>
      <c r="L238" s="431"/>
    </row>
    <row r="239" spans="1:12" ht="12.75">
      <c r="A239" s="90"/>
      <c r="B239" s="12">
        <v>1</v>
      </c>
      <c r="C239" s="15"/>
      <c r="D239" s="15" t="s">
        <v>317</v>
      </c>
      <c r="E239" s="429"/>
      <c r="F239" s="430"/>
      <c r="G239" s="90"/>
      <c r="H239" s="90"/>
      <c r="I239" s="431"/>
      <c r="J239" s="431"/>
      <c r="K239" s="431"/>
      <c r="L239" s="431"/>
    </row>
    <row r="240" spans="1:12" ht="12.75">
      <c r="A240" s="90"/>
      <c r="B240" s="12">
        <v>9</v>
      </c>
      <c r="C240" s="15"/>
      <c r="D240" s="15" t="s">
        <v>373</v>
      </c>
      <c r="E240" s="429"/>
      <c r="F240" s="430"/>
      <c r="G240" s="90"/>
      <c r="H240" s="90"/>
      <c r="I240" s="431"/>
      <c r="J240" s="431"/>
      <c r="K240" s="431"/>
      <c r="L240" s="431"/>
    </row>
    <row r="241" spans="1:12" ht="12.75">
      <c r="A241" s="90"/>
      <c r="B241" s="12"/>
      <c r="C241" s="15"/>
      <c r="D241" s="15" t="s">
        <v>397</v>
      </c>
      <c r="E241" s="429"/>
      <c r="F241" s="430"/>
      <c r="G241" s="90"/>
      <c r="H241" s="90"/>
      <c r="I241" s="431"/>
      <c r="J241" s="431"/>
      <c r="K241" s="431"/>
      <c r="L241" s="431"/>
    </row>
    <row r="242" spans="1:12" ht="12.75">
      <c r="A242" s="90"/>
      <c r="B242" s="12"/>
      <c r="C242" s="15"/>
      <c r="D242" s="15" t="s">
        <v>440</v>
      </c>
      <c r="E242" s="429"/>
      <c r="F242" s="430"/>
      <c r="G242" s="90"/>
      <c r="H242" s="90"/>
      <c r="I242" s="431"/>
      <c r="J242" s="431"/>
      <c r="K242" s="431"/>
      <c r="L242" s="431"/>
    </row>
    <row r="243" spans="1:12" ht="12.75">
      <c r="A243" s="90"/>
      <c r="B243" s="12">
        <v>0</v>
      </c>
      <c r="C243" s="15"/>
      <c r="D243" s="15" t="s">
        <v>114</v>
      </c>
      <c r="E243" s="429"/>
      <c r="F243" s="430"/>
      <c r="G243" s="90"/>
      <c r="H243" s="90"/>
      <c r="I243" s="431"/>
      <c r="J243" s="431"/>
      <c r="K243" s="431"/>
      <c r="L243" s="431"/>
    </row>
    <row r="244" spans="1:12" ht="12.75">
      <c r="A244" s="90"/>
      <c r="B244" s="12">
        <v>3</v>
      </c>
      <c r="C244" s="15"/>
      <c r="D244" s="15" t="s">
        <v>375</v>
      </c>
      <c r="E244" s="429"/>
      <c r="F244" s="430"/>
      <c r="G244" s="90"/>
      <c r="H244" s="90"/>
      <c r="I244" s="431"/>
      <c r="J244" s="431"/>
      <c r="K244" s="431"/>
      <c r="L244" s="431"/>
    </row>
    <row r="245" spans="1:12" ht="12.75">
      <c r="A245" s="90"/>
      <c r="B245" s="12">
        <v>1</v>
      </c>
      <c r="C245" s="15"/>
      <c r="D245" s="15" t="s">
        <v>394</v>
      </c>
      <c r="E245" s="429"/>
      <c r="F245" s="430"/>
      <c r="G245" s="90"/>
      <c r="H245" s="90"/>
      <c r="I245" s="431"/>
      <c r="J245" s="431"/>
      <c r="K245" s="431"/>
      <c r="L245" s="431"/>
    </row>
    <row r="246" spans="1:12" ht="12.75">
      <c r="A246" s="90"/>
      <c r="B246" s="12">
        <v>3</v>
      </c>
      <c r="C246" s="15"/>
      <c r="D246" s="15" t="s">
        <v>399</v>
      </c>
      <c r="E246" s="429"/>
      <c r="F246" s="430"/>
      <c r="G246" s="90"/>
      <c r="H246" s="90"/>
      <c r="I246" s="431"/>
      <c r="J246" s="431"/>
      <c r="K246" s="431"/>
      <c r="L246" s="431"/>
    </row>
    <row r="247" spans="1:12" ht="12.75">
      <c r="A247" s="90"/>
      <c r="B247" s="12"/>
      <c r="C247" s="15"/>
      <c r="D247" s="15" t="s">
        <v>1602</v>
      </c>
      <c r="E247" s="429"/>
      <c r="F247" s="430"/>
      <c r="G247" s="90"/>
      <c r="H247" s="90"/>
      <c r="I247" s="431"/>
      <c r="J247" s="431"/>
      <c r="K247" s="431"/>
      <c r="L247" s="431"/>
    </row>
    <row r="248" spans="1:12" ht="12.75">
      <c r="A248" s="90"/>
      <c r="B248" s="12">
        <v>0</v>
      </c>
      <c r="C248" s="15"/>
      <c r="D248" s="15" t="s">
        <v>433</v>
      </c>
      <c r="E248" s="429"/>
      <c r="F248" s="430"/>
      <c r="G248" s="90"/>
      <c r="H248" s="90"/>
      <c r="I248" s="431"/>
      <c r="J248" s="431"/>
      <c r="K248" s="431"/>
      <c r="L248" s="431"/>
    </row>
    <row r="249" spans="1:12" ht="12.75">
      <c r="A249" s="90"/>
      <c r="B249" s="12">
        <v>4</v>
      </c>
      <c r="C249" s="15"/>
      <c r="D249" s="15" t="s">
        <v>635</v>
      </c>
      <c r="E249" s="429"/>
      <c r="F249" s="430"/>
      <c r="G249" s="90"/>
      <c r="H249" s="90"/>
      <c r="I249" s="431"/>
      <c r="J249" s="431"/>
      <c r="K249" s="431"/>
      <c r="L249" s="431"/>
    </row>
    <row r="250" spans="1:12" ht="12.75">
      <c r="A250" s="90"/>
      <c r="B250" s="12">
        <v>0</v>
      </c>
      <c r="C250" s="15"/>
      <c r="D250" s="15" t="s">
        <v>393</v>
      </c>
      <c r="E250" s="429"/>
      <c r="F250" s="430"/>
      <c r="G250" s="90"/>
      <c r="H250" s="90"/>
      <c r="I250" s="431"/>
      <c r="J250" s="431"/>
      <c r="K250" s="431"/>
      <c r="L250" s="431"/>
    </row>
    <row r="251" spans="1:12" ht="12.75">
      <c r="A251" s="90"/>
      <c r="B251" s="12">
        <v>2</v>
      </c>
      <c r="C251" s="15"/>
      <c r="D251" s="15" t="s">
        <v>400</v>
      </c>
      <c r="E251" s="429"/>
      <c r="F251" s="430"/>
      <c r="G251" s="90"/>
      <c r="H251" s="90"/>
      <c r="I251" s="431"/>
      <c r="J251" s="431"/>
      <c r="K251" s="431"/>
      <c r="L251" s="431"/>
    </row>
    <row r="252" spans="1:12" ht="12.75">
      <c r="A252" s="90"/>
      <c r="B252" s="12"/>
      <c r="C252" s="15"/>
      <c r="D252" s="15"/>
      <c r="E252" s="429"/>
      <c r="F252" s="430"/>
      <c r="G252" s="90"/>
      <c r="H252" s="90"/>
      <c r="I252" s="431"/>
      <c r="J252" s="431"/>
      <c r="K252" s="431"/>
      <c r="L252" s="431"/>
    </row>
    <row r="253" spans="1:12" ht="12.75">
      <c r="A253" s="90"/>
      <c r="B253" s="88">
        <f>SUM(B233:B252)</f>
        <v>48</v>
      </c>
      <c r="C253" s="15"/>
      <c r="D253" s="15" t="s">
        <v>109</v>
      </c>
      <c r="E253" s="429"/>
      <c r="F253" s="430"/>
      <c r="G253" s="90"/>
      <c r="H253" s="90"/>
      <c r="I253" s="431"/>
      <c r="J253" s="431"/>
      <c r="K253" s="431"/>
      <c r="L253" s="43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94"/>
  <sheetViews>
    <sheetView zoomScalePageLayoutView="0" workbookViewId="0" topLeftCell="A1">
      <selection activeCell="D131" sqref="D131"/>
    </sheetView>
  </sheetViews>
  <sheetFormatPr defaultColWidth="7.28125" defaultRowHeight="12.75" outlineLevelRow="2"/>
  <cols>
    <col min="1" max="1" width="7.00390625" style="214" customWidth="1"/>
    <col min="2" max="2" width="8.421875" style="224" bestFit="1" customWidth="1"/>
    <col min="3" max="3" width="11.28125" style="216" bestFit="1" customWidth="1"/>
    <col min="4" max="4" width="29.00390625" style="216" customWidth="1"/>
    <col min="5" max="5" width="25.8515625" style="215" customWidth="1"/>
    <col min="6" max="6" width="15.421875" style="225" bestFit="1" customWidth="1"/>
    <col min="7" max="7" width="15.140625" style="379" customWidth="1"/>
    <col min="8" max="8" width="10.140625" style="214" bestFit="1" customWidth="1"/>
    <col min="9" max="9" width="31.8515625" style="216" customWidth="1"/>
    <col min="10" max="11" width="10.57421875" style="217" customWidth="1"/>
    <col min="12" max="12" width="12.8515625" style="326" customWidth="1"/>
    <col min="13" max="13" width="22.57421875" style="326" customWidth="1"/>
    <col min="14" max="14" width="12.28125" style="326" customWidth="1"/>
    <col min="15" max="15" width="8.8515625" style="326" bestFit="1" customWidth="1"/>
    <col min="16" max="16" width="6.140625" style="265" customWidth="1"/>
    <col min="17" max="17" width="11.8515625" style="326" customWidth="1"/>
    <col min="18" max="18" width="13.57421875" style="326" customWidth="1"/>
    <col min="19" max="21" width="7.28125" style="326" customWidth="1"/>
    <col min="22" max="16384" width="7.28125" style="217" customWidth="1"/>
  </cols>
  <sheetData>
    <row r="1" spans="1:16" s="271" customFormat="1" ht="10.5" customHeight="1">
      <c r="A1" s="265" t="s">
        <v>201</v>
      </c>
      <c r="B1" s="266" t="s">
        <v>356</v>
      </c>
      <c r="C1" s="267" t="s">
        <v>357</v>
      </c>
      <c r="D1" s="267" t="s">
        <v>358</v>
      </c>
      <c r="E1" s="268" t="s">
        <v>359</v>
      </c>
      <c r="F1" s="269" t="s">
        <v>360</v>
      </c>
      <c r="G1" s="267" t="s">
        <v>427</v>
      </c>
      <c r="H1" s="265" t="s">
        <v>361</v>
      </c>
      <c r="I1" s="270" t="s">
        <v>300</v>
      </c>
      <c r="P1" s="272"/>
    </row>
    <row r="2" spans="1:16" s="278" customFormat="1" ht="10.5" customHeight="1" outlineLevel="2">
      <c r="A2" s="273">
        <v>10</v>
      </c>
      <c r="B2" s="274">
        <v>2013</v>
      </c>
      <c r="C2" s="275" t="s">
        <v>428</v>
      </c>
      <c r="D2" s="275" t="s">
        <v>1749</v>
      </c>
      <c r="E2" s="276" t="s">
        <v>416</v>
      </c>
      <c r="F2" s="277">
        <v>41560</v>
      </c>
      <c r="G2" s="275" t="s">
        <v>1750</v>
      </c>
      <c r="H2" s="273">
        <v>3</v>
      </c>
      <c r="I2" s="275" t="s">
        <v>79</v>
      </c>
      <c r="P2" s="273"/>
    </row>
    <row r="3" spans="1:16" s="278" customFormat="1" ht="10.5" customHeight="1" outlineLevel="1">
      <c r="A3" s="273"/>
      <c r="B3" s="274"/>
      <c r="C3" s="275"/>
      <c r="D3" s="275" t="s">
        <v>1751</v>
      </c>
      <c r="E3" s="276"/>
      <c r="F3" s="277"/>
      <c r="G3" s="275"/>
      <c r="H3" s="273">
        <f>SUBTOTAL(9,H2:H2)</f>
        <v>3</v>
      </c>
      <c r="I3" s="275"/>
      <c r="P3" s="273"/>
    </row>
    <row r="4" spans="1:16" s="278" customFormat="1" ht="10.5" customHeight="1" outlineLevel="2">
      <c r="A4" s="273">
        <v>10</v>
      </c>
      <c r="B4" s="274">
        <v>2013</v>
      </c>
      <c r="C4" s="275" t="s">
        <v>428</v>
      </c>
      <c r="D4" s="275" t="s">
        <v>1752</v>
      </c>
      <c r="E4" s="276" t="s">
        <v>416</v>
      </c>
      <c r="F4" s="277">
        <v>41560</v>
      </c>
      <c r="G4" s="275"/>
      <c r="H4" s="273">
        <v>0</v>
      </c>
      <c r="I4" s="275" t="s">
        <v>1546</v>
      </c>
      <c r="P4" s="273"/>
    </row>
    <row r="5" spans="1:16" s="278" customFormat="1" ht="10.5" customHeight="1" outlineLevel="1">
      <c r="A5" s="273"/>
      <c r="B5" s="274"/>
      <c r="C5" s="275"/>
      <c r="D5" s="275" t="s">
        <v>1753</v>
      </c>
      <c r="E5" s="276"/>
      <c r="F5" s="277"/>
      <c r="G5" s="275"/>
      <c r="H5" s="273">
        <f>SUBTOTAL(9,H4:H4)</f>
        <v>0</v>
      </c>
      <c r="I5" s="275"/>
      <c r="P5" s="273"/>
    </row>
    <row r="6" spans="1:16" s="278" customFormat="1" ht="10.5" customHeight="1" outlineLevel="2">
      <c r="A6" s="273">
        <v>2</v>
      </c>
      <c r="B6" s="274">
        <v>2013</v>
      </c>
      <c r="C6" s="275" t="s">
        <v>363</v>
      </c>
      <c r="D6" s="275" t="s">
        <v>553</v>
      </c>
      <c r="E6" s="279" t="s">
        <v>390</v>
      </c>
      <c r="F6" s="277">
        <v>41307</v>
      </c>
      <c r="G6" s="275" t="s">
        <v>1647</v>
      </c>
      <c r="H6" s="273">
        <v>10</v>
      </c>
      <c r="I6" s="275" t="s">
        <v>396</v>
      </c>
      <c r="P6" s="273"/>
    </row>
    <row r="7" spans="1:16" s="278" customFormat="1" ht="10.5" customHeight="1" outlineLevel="2">
      <c r="A7" s="273">
        <v>10</v>
      </c>
      <c r="B7" s="274">
        <v>2013</v>
      </c>
      <c r="C7" s="275" t="s">
        <v>363</v>
      </c>
      <c r="D7" s="275" t="s">
        <v>553</v>
      </c>
      <c r="E7" s="276" t="s">
        <v>416</v>
      </c>
      <c r="F7" s="277">
        <v>41560</v>
      </c>
      <c r="G7" s="275" t="s">
        <v>1754</v>
      </c>
      <c r="H7" s="273">
        <v>3</v>
      </c>
      <c r="I7" s="275" t="s">
        <v>938</v>
      </c>
      <c r="P7" s="273"/>
    </row>
    <row r="8" spans="1:16" s="278" customFormat="1" ht="10.5" customHeight="1" outlineLevel="1">
      <c r="A8" s="273"/>
      <c r="B8" s="274"/>
      <c r="C8" s="275"/>
      <c r="D8" s="275" t="s">
        <v>555</v>
      </c>
      <c r="E8" s="276"/>
      <c r="F8" s="277"/>
      <c r="G8" s="275"/>
      <c r="H8" s="273">
        <f>SUBTOTAL(9,H6:H7)</f>
        <v>13</v>
      </c>
      <c r="I8" s="275"/>
      <c r="P8" s="273"/>
    </row>
    <row r="9" spans="1:16" s="233" customFormat="1" ht="10.5" customHeight="1" outlineLevel="2">
      <c r="A9" s="226">
        <v>11</v>
      </c>
      <c r="B9" s="227">
        <v>2011</v>
      </c>
      <c r="C9" s="229" t="s">
        <v>362</v>
      </c>
      <c r="D9" s="229" t="s">
        <v>118</v>
      </c>
      <c r="E9" s="230" t="s">
        <v>395</v>
      </c>
      <c r="F9" s="231">
        <v>40853</v>
      </c>
      <c r="G9" s="229" t="s">
        <v>969</v>
      </c>
      <c r="H9" s="226">
        <v>5</v>
      </c>
      <c r="I9" s="229" t="s">
        <v>376</v>
      </c>
      <c r="J9" s="232" t="s">
        <v>1661</v>
      </c>
      <c r="P9" s="234"/>
    </row>
    <row r="10" spans="1:16" s="233" customFormat="1" ht="10.5" customHeight="1" outlineLevel="2">
      <c r="A10" s="243">
        <v>3</v>
      </c>
      <c r="B10" s="244">
        <v>2012</v>
      </c>
      <c r="C10" s="253" t="s">
        <v>362</v>
      </c>
      <c r="D10" s="253" t="s">
        <v>118</v>
      </c>
      <c r="E10" s="280" t="s">
        <v>422</v>
      </c>
      <c r="F10" s="246">
        <v>40972</v>
      </c>
      <c r="G10" s="253" t="s">
        <v>1002</v>
      </c>
      <c r="H10" s="243">
        <v>7</v>
      </c>
      <c r="I10" s="253" t="s">
        <v>292</v>
      </c>
      <c r="P10" s="234"/>
    </row>
    <row r="11" spans="1:16" s="233" customFormat="1" ht="10.5" customHeight="1" outlineLevel="2">
      <c r="A11" s="243">
        <v>10</v>
      </c>
      <c r="B11" s="244">
        <v>2012</v>
      </c>
      <c r="C11" s="253" t="s">
        <v>362</v>
      </c>
      <c r="D11" s="253" t="s">
        <v>118</v>
      </c>
      <c r="E11" s="280" t="s">
        <v>395</v>
      </c>
      <c r="F11" s="246">
        <v>41210</v>
      </c>
      <c r="G11" s="253" t="s">
        <v>1575</v>
      </c>
      <c r="H11" s="243">
        <v>10</v>
      </c>
      <c r="I11" s="253" t="s">
        <v>379</v>
      </c>
      <c r="P11" s="234"/>
    </row>
    <row r="12" spans="1:16" s="233" customFormat="1" ht="10.5" customHeight="1" outlineLevel="2">
      <c r="A12" s="243">
        <v>11</v>
      </c>
      <c r="B12" s="244">
        <v>2012</v>
      </c>
      <c r="C12" s="253" t="s">
        <v>362</v>
      </c>
      <c r="D12" s="253" t="s">
        <v>118</v>
      </c>
      <c r="E12" s="280" t="s">
        <v>393</v>
      </c>
      <c r="F12" s="246">
        <v>41219</v>
      </c>
      <c r="G12" s="253" t="s">
        <v>1588</v>
      </c>
      <c r="H12" s="243">
        <v>5</v>
      </c>
      <c r="I12" s="253" t="s">
        <v>1589</v>
      </c>
      <c r="P12" s="234"/>
    </row>
    <row r="13" spans="1:16" s="233" customFormat="1" ht="10.5" customHeight="1" outlineLevel="2">
      <c r="A13" s="234">
        <v>3</v>
      </c>
      <c r="B13" s="234">
        <v>2013</v>
      </c>
      <c r="C13" s="249" t="s">
        <v>362</v>
      </c>
      <c r="D13" s="250" t="s">
        <v>118</v>
      </c>
      <c r="E13" s="251" t="s">
        <v>422</v>
      </c>
      <c r="F13" s="252">
        <v>41336</v>
      </c>
      <c r="G13" s="249" t="s">
        <v>1655</v>
      </c>
      <c r="H13" s="234">
        <v>10</v>
      </c>
      <c r="I13" s="249" t="s">
        <v>1656</v>
      </c>
      <c r="P13" s="234"/>
    </row>
    <row r="14" spans="1:16" s="233" customFormat="1" ht="10.5" customHeight="1" outlineLevel="2">
      <c r="A14" s="234">
        <v>3</v>
      </c>
      <c r="B14" s="234">
        <v>2013</v>
      </c>
      <c r="C14" s="249" t="s">
        <v>362</v>
      </c>
      <c r="D14" s="250" t="s">
        <v>118</v>
      </c>
      <c r="E14" s="251" t="s">
        <v>422</v>
      </c>
      <c r="F14" s="252">
        <v>41336</v>
      </c>
      <c r="G14" s="249" t="s">
        <v>1657</v>
      </c>
      <c r="H14" s="234">
        <v>10</v>
      </c>
      <c r="I14" s="249" t="s">
        <v>85</v>
      </c>
      <c r="P14" s="234"/>
    </row>
    <row r="15" spans="1:16" s="233" customFormat="1" ht="10.5" customHeight="1" outlineLevel="2">
      <c r="A15" s="234">
        <v>6</v>
      </c>
      <c r="B15" s="234">
        <v>2013</v>
      </c>
      <c r="C15" s="250" t="s">
        <v>362</v>
      </c>
      <c r="D15" s="249" t="s">
        <v>118</v>
      </c>
      <c r="E15" s="251" t="s">
        <v>325</v>
      </c>
      <c r="F15" s="252">
        <v>41434</v>
      </c>
      <c r="G15" s="249" t="s">
        <v>1575</v>
      </c>
      <c r="H15" s="234">
        <v>10</v>
      </c>
      <c r="I15" s="249" t="s">
        <v>278</v>
      </c>
      <c r="P15" s="234"/>
    </row>
    <row r="16" spans="1:16" s="233" customFormat="1" ht="10.5" customHeight="1" outlineLevel="2">
      <c r="A16" s="234">
        <v>10</v>
      </c>
      <c r="B16" s="234">
        <v>2013</v>
      </c>
      <c r="C16" s="250" t="s">
        <v>362</v>
      </c>
      <c r="D16" s="249" t="s">
        <v>118</v>
      </c>
      <c r="E16" s="251" t="s">
        <v>395</v>
      </c>
      <c r="F16" s="252">
        <v>41574</v>
      </c>
      <c r="G16" s="249" t="s">
        <v>1755</v>
      </c>
      <c r="H16" s="234">
        <v>5</v>
      </c>
      <c r="I16" s="249" t="s">
        <v>387</v>
      </c>
      <c r="P16" s="234"/>
    </row>
    <row r="17" spans="1:16" s="233" customFormat="1" ht="10.5" customHeight="1" outlineLevel="1">
      <c r="A17" s="234"/>
      <c r="B17" s="234"/>
      <c r="C17" s="250"/>
      <c r="D17" s="249" t="s">
        <v>119</v>
      </c>
      <c r="E17" s="251"/>
      <c r="F17" s="252"/>
      <c r="G17" s="249"/>
      <c r="H17" s="234">
        <f>SUBTOTAL(9,H9:H16)</f>
        <v>62</v>
      </c>
      <c r="I17" s="249"/>
      <c r="P17" s="234"/>
    </row>
    <row r="18" spans="1:16" s="278" customFormat="1" ht="10.5" customHeight="1" outlineLevel="2">
      <c r="A18" s="281">
        <v>2</v>
      </c>
      <c r="B18" s="282">
        <v>2011</v>
      </c>
      <c r="C18" s="283" t="s">
        <v>391</v>
      </c>
      <c r="D18" s="283" t="s">
        <v>615</v>
      </c>
      <c r="E18" s="284" t="s">
        <v>386</v>
      </c>
      <c r="F18" s="285">
        <v>40595</v>
      </c>
      <c r="G18" s="283" t="s">
        <v>616</v>
      </c>
      <c r="H18" s="281">
        <v>5</v>
      </c>
      <c r="I18" s="283" t="s">
        <v>392</v>
      </c>
      <c r="P18" s="273"/>
    </row>
    <row r="19" spans="1:16" s="278" customFormat="1" ht="10.5" customHeight="1" outlineLevel="2">
      <c r="A19" s="281">
        <v>10</v>
      </c>
      <c r="B19" s="282">
        <v>2011</v>
      </c>
      <c r="C19" s="283" t="s">
        <v>391</v>
      </c>
      <c r="D19" s="283" t="s">
        <v>615</v>
      </c>
      <c r="E19" s="284" t="s">
        <v>433</v>
      </c>
      <c r="F19" s="285">
        <v>40839</v>
      </c>
      <c r="G19" s="283" t="s">
        <v>866</v>
      </c>
      <c r="H19" s="281">
        <v>5</v>
      </c>
      <c r="I19" s="283" t="s">
        <v>396</v>
      </c>
      <c r="P19" s="273"/>
    </row>
    <row r="20" spans="1:16" s="278" customFormat="1" ht="10.5" customHeight="1" outlineLevel="2">
      <c r="A20" s="281">
        <v>10</v>
      </c>
      <c r="B20" s="282">
        <v>2011</v>
      </c>
      <c r="C20" s="283" t="s">
        <v>391</v>
      </c>
      <c r="D20" s="283" t="s">
        <v>615</v>
      </c>
      <c r="E20" s="284" t="s">
        <v>433</v>
      </c>
      <c r="F20" s="285">
        <v>40839</v>
      </c>
      <c r="G20" s="283" t="s">
        <v>867</v>
      </c>
      <c r="H20" s="281">
        <v>5</v>
      </c>
      <c r="I20" s="283" t="s">
        <v>392</v>
      </c>
      <c r="P20" s="273"/>
    </row>
    <row r="21" spans="1:16" s="278" customFormat="1" ht="10.5" customHeight="1" outlineLevel="2">
      <c r="A21" s="281">
        <v>10</v>
      </c>
      <c r="B21" s="282">
        <v>2011</v>
      </c>
      <c r="C21" s="283" t="s">
        <v>391</v>
      </c>
      <c r="D21" s="283" t="s">
        <v>615</v>
      </c>
      <c r="E21" s="284" t="s">
        <v>433</v>
      </c>
      <c r="F21" s="285">
        <v>40839</v>
      </c>
      <c r="G21" s="283" t="s">
        <v>868</v>
      </c>
      <c r="H21" s="281">
        <v>5</v>
      </c>
      <c r="I21" s="283" t="s">
        <v>461</v>
      </c>
      <c r="P21" s="273"/>
    </row>
    <row r="22" spans="1:16" s="278" customFormat="1" ht="10.5" customHeight="1" outlineLevel="2">
      <c r="A22" s="286">
        <v>10</v>
      </c>
      <c r="B22" s="287">
        <v>2012</v>
      </c>
      <c r="C22" s="288" t="s">
        <v>391</v>
      </c>
      <c r="D22" s="288" t="s">
        <v>615</v>
      </c>
      <c r="E22" s="289" t="s">
        <v>433</v>
      </c>
      <c r="F22" s="290">
        <v>41202</v>
      </c>
      <c r="G22" s="288" t="s">
        <v>1466</v>
      </c>
      <c r="H22" s="286">
        <v>5</v>
      </c>
      <c r="I22" s="288" t="s">
        <v>392</v>
      </c>
      <c r="P22" s="273"/>
    </row>
    <row r="23" spans="1:16" s="278" customFormat="1" ht="10.5" customHeight="1" outlineLevel="1">
      <c r="A23" s="286"/>
      <c r="B23" s="287"/>
      <c r="C23" s="288"/>
      <c r="D23" s="288" t="s">
        <v>617</v>
      </c>
      <c r="E23" s="289"/>
      <c r="F23" s="290"/>
      <c r="G23" s="288"/>
      <c r="H23" s="286">
        <f>SUBTOTAL(9,H18:H22)</f>
        <v>25</v>
      </c>
      <c r="I23" s="288"/>
      <c r="P23" s="273"/>
    </row>
    <row r="24" spans="1:16" s="233" customFormat="1" ht="10.5" customHeight="1" outlineLevel="2">
      <c r="A24" s="227">
        <v>5</v>
      </c>
      <c r="B24" s="226">
        <v>2011</v>
      </c>
      <c r="C24" s="229" t="s">
        <v>362</v>
      </c>
      <c r="D24" s="235" t="s">
        <v>157</v>
      </c>
      <c r="E24" s="228" t="s">
        <v>325</v>
      </c>
      <c r="F24" s="231">
        <v>40685</v>
      </c>
      <c r="G24" s="229" t="s">
        <v>782</v>
      </c>
      <c r="H24" s="226">
        <v>3</v>
      </c>
      <c r="I24" s="229" t="s">
        <v>526</v>
      </c>
      <c r="J24" s="232" t="s">
        <v>1661</v>
      </c>
      <c r="P24" s="234"/>
    </row>
    <row r="25" spans="1:16" s="233" customFormat="1" ht="10.5" customHeight="1" outlineLevel="2">
      <c r="A25" s="243">
        <v>3</v>
      </c>
      <c r="B25" s="244">
        <v>2012</v>
      </c>
      <c r="C25" s="253" t="s">
        <v>362</v>
      </c>
      <c r="D25" s="253" t="s">
        <v>157</v>
      </c>
      <c r="E25" s="280" t="s">
        <v>422</v>
      </c>
      <c r="F25" s="246">
        <v>40972</v>
      </c>
      <c r="G25" s="253" t="s">
        <v>1003</v>
      </c>
      <c r="H25" s="243">
        <v>7</v>
      </c>
      <c r="I25" s="253" t="s">
        <v>1004</v>
      </c>
      <c r="P25" s="234"/>
    </row>
    <row r="26" spans="1:16" s="233" customFormat="1" ht="10.5" customHeight="1" outlineLevel="2">
      <c r="A26" s="243">
        <v>10</v>
      </c>
      <c r="B26" s="244">
        <v>2012</v>
      </c>
      <c r="C26" s="253" t="s">
        <v>362</v>
      </c>
      <c r="D26" s="253" t="s">
        <v>157</v>
      </c>
      <c r="E26" s="280" t="s">
        <v>416</v>
      </c>
      <c r="F26" s="246">
        <v>41196</v>
      </c>
      <c r="G26" s="253" t="s">
        <v>1467</v>
      </c>
      <c r="H26" s="243">
        <v>3</v>
      </c>
      <c r="I26" s="253" t="s">
        <v>97</v>
      </c>
      <c r="P26" s="234"/>
    </row>
    <row r="27" spans="1:16" s="233" customFormat="1" ht="10.5" customHeight="1" outlineLevel="2">
      <c r="A27" s="443">
        <v>5</v>
      </c>
      <c r="B27" s="443">
        <v>2012</v>
      </c>
      <c r="C27" s="444" t="s">
        <v>362</v>
      </c>
      <c r="D27" s="444" t="s">
        <v>157</v>
      </c>
      <c r="E27" s="445" t="s">
        <v>325</v>
      </c>
      <c r="F27" s="446">
        <v>41049</v>
      </c>
      <c r="G27" s="447" t="s">
        <v>1292</v>
      </c>
      <c r="H27" s="443">
        <v>3</v>
      </c>
      <c r="I27" s="444" t="s">
        <v>1293</v>
      </c>
      <c r="P27" s="234"/>
    </row>
    <row r="28" spans="1:16" s="233" customFormat="1" ht="10.5" customHeight="1" outlineLevel="2">
      <c r="A28" s="234">
        <v>2</v>
      </c>
      <c r="B28" s="304">
        <v>2013</v>
      </c>
      <c r="C28" s="249" t="s">
        <v>362</v>
      </c>
      <c r="D28" s="249" t="s">
        <v>157</v>
      </c>
      <c r="E28" s="305" t="s">
        <v>390</v>
      </c>
      <c r="F28" s="252">
        <v>41307</v>
      </c>
      <c r="G28" s="249" t="s">
        <v>1648</v>
      </c>
      <c r="H28" s="234">
        <v>10</v>
      </c>
      <c r="I28" s="249" t="s">
        <v>379</v>
      </c>
      <c r="P28" s="234"/>
    </row>
    <row r="29" spans="1:16" s="233" customFormat="1" ht="10.5" customHeight="1" outlineLevel="2">
      <c r="A29" s="234">
        <v>6</v>
      </c>
      <c r="B29" s="234">
        <v>2013</v>
      </c>
      <c r="C29" s="250" t="s">
        <v>362</v>
      </c>
      <c r="D29" s="249" t="s">
        <v>157</v>
      </c>
      <c r="E29" s="251" t="s">
        <v>325</v>
      </c>
      <c r="F29" s="252">
        <v>41434</v>
      </c>
      <c r="G29" s="249" t="s">
        <v>1756</v>
      </c>
      <c r="H29" s="234">
        <v>3</v>
      </c>
      <c r="I29" s="249" t="s">
        <v>1324</v>
      </c>
      <c r="P29" s="234"/>
    </row>
    <row r="30" spans="1:16" s="233" customFormat="1" ht="10.5" customHeight="1" outlineLevel="2">
      <c r="A30" s="234">
        <v>6</v>
      </c>
      <c r="B30" s="234">
        <v>2013</v>
      </c>
      <c r="C30" s="250" t="s">
        <v>362</v>
      </c>
      <c r="D30" s="249" t="s">
        <v>157</v>
      </c>
      <c r="E30" s="251" t="s">
        <v>325</v>
      </c>
      <c r="F30" s="252">
        <v>41434</v>
      </c>
      <c r="G30" s="249" t="s">
        <v>1757</v>
      </c>
      <c r="H30" s="234">
        <v>3</v>
      </c>
      <c r="I30" s="249" t="s">
        <v>331</v>
      </c>
      <c r="P30" s="234"/>
    </row>
    <row r="31" spans="1:16" s="233" customFormat="1" ht="10.5" customHeight="1" outlineLevel="2">
      <c r="A31" s="234">
        <v>6</v>
      </c>
      <c r="B31" s="234">
        <v>2013</v>
      </c>
      <c r="C31" s="250" t="s">
        <v>362</v>
      </c>
      <c r="D31" s="249" t="s">
        <v>157</v>
      </c>
      <c r="E31" s="251" t="s">
        <v>325</v>
      </c>
      <c r="F31" s="252">
        <v>41434</v>
      </c>
      <c r="G31" s="249" t="s">
        <v>1648</v>
      </c>
      <c r="H31" s="234">
        <v>10</v>
      </c>
      <c r="I31" s="249" t="s">
        <v>1367</v>
      </c>
      <c r="P31" s="234"/>
    </row>
    <row r="32" spans="1:16" s="233" customFormat="1" ht="10.5" customHeight="1" outlineLevel="2">
      <c r="A32" s="234">
        <v>6</v>
      </c>
      <c r="B32" s="234">
        <v>2013</v>
      </c>
      <c r="C32" s="250" t="s">
        <v>362</v>
      </c>
      <c r="D32" s="249" t="s">
        <v>157</v>
      </c>
      <c r="E32" s="251" t="s">
        <v>1758</v>
      </c>
      <c r="F32" s="252">
        <v>41441</v>
      </c>
      <c r="G32" s="249" t="s">
        <v>1648</v>
      </c>
      <c r="H32" s="234">
        <v>15</v>
      </c>
      <c r="I32" s="249" t="s">
        <v>1759</v>
      </c>
      <c r="P32" s="234"/>
    </row>
    <row r="33" spans="1:16" s="233" customFormat="1" ht="10.5" customHeight="1" outlineLevel="2">
      <c r="A33" s="234">
        <v>11</v>
      </c>
      <c r="B33" s="234">
        <v>2013</v>
      </c>
      <c r="C33" s="250" t="s">
        <v>362</v>
      </c>
      <c r="D33" s="249" t="s">
        <v>157</v>
      </c>
      <c r="E33" s="251" t="s">
        <v>315</v>
      </c>
      <c r="F33" s="252">
        <v>41582</v>
      </c>
      <c r="G33" s="249" t="s">
        <v>2028</v>
      </c>
      <c r="H33" s="234">
        <v>10</v>
      </c>
      <c r="I33" s="249" t="s">
        <v>460</v>
      </c>
      <c r="P33" s="234"/>
    </row>
    <row r="34" spans="1:16" s="233" customFormat="1" ht="10.5" customHeight="1" outlineLevel="1">
      <c r="A34" s="234"/>
      <c r="B34" s="234"/>
      <c r="C34" s="250"/>
      <c r="D34" s="249" t="s">
        <v>158</v>
      </c>
      <c r="E34" s="251"/>
      <c r="F34" s="252"/>
      <c r="G34" s="249"/>
      <c r="H34" s="234">
        <f>SUBTOTAL(9,H24:H33)</f>
        <v>67</v>
      </c>
      <c r="I34" s="249"/>
      <c r="P34" s="234"/>
    </row>
    <row r="35" spans="1:16" s="278" customFormat="1" ht="10.5" customHeight="1" outlineLevel="2">
      <c r="A35" s="281">
        <v>3</v>
      </c>
      <c r="B35" s="281">
        <v>2011</v>
      </c>
      <c r="C35" s="283" t="s">
        <v>363</v>
      </c>
      <c r="D35" s="283" t="s">
        <v>429</v>
      </c>
      <c r="E35" s="292" t="s">
        <v>422</v>
      </c>
      <c r="F35" s="285">
        <v>40608</v>
      </c>
      <c r="G35" s="294" t="s">
        <v>717</v>
      </c>
      <c r="H35" s="281">
        <v>7</v>
      </c>
      <c r="I35" s="283" t="s">
        <v>66</v>
      </c>
      <c r="P35" s="273"/>
    </row>
    <row r="36" spans="1:16" s="278" customFormat="1" ht="10.5" customHeight="1" outlineLevel="2">
      <c r="A36" s="281">
        <v>3</v>
      </c>
      <c r="B36" s="281">
        <v>2011</v>
      </c>
      <c r="C36" s="283" t="s">
        <v>363</v>
      </c>
      <c r="D36" s="283" t="s">
        <v>429</v>
      </c>
      <c r="E36" s="292" t="s">
        <v>422</v>
      </c>
      <c r="F36" s="285">
        <v>40608</v>
      </c>
      <c r="G36" s="294" t="s">
        <v>164</v>
      </c>
      <c r="H36" s="281">
        <v>7</v>
      </c>
      <c r="I36" s="283" t="s">
        <v>165</v>
      </c>
      <c r="P36" s="273"/>
    </row>
    <row r="37" spans="1:16" s="278" customFormat="1" ht="10.5" customHeight="1" outlineLevel="2">
      <c r="A37" s="281">
        <v>3</v>
      </c>
      <c r="B37" s="281">
        <v>2011</v>
      </c>
      <c r="C37" s="283" t="s">
        <v>363</v>
      </c>
      <c r="D37" s="283" t="s">
        <v>429</v>
      </c>
      <c r="E37" s="292" t="s">
        <v>422</v>
      </c>
      <c r="F37" s="285">
        <v>40608</v>
      </c>
      <c r="G37" s="294" t="s">
        <v>14</v>
      </c>
      <c r="H37" s="281">
        <v>7</v>
      </c>
      <c r="I37" s="283" t="s">
        <v>499</v>
      </c>
      <c r="P37" s="273"/>
    </row>
    <row r="38" spans="1:16" s="278" customFormat="1" ht="10.5" customHeight="1" outlineLevel="2">
      <c r="A38" s="281">
        <v>3</v>
      </c>
      <c r="B38" s="281">
        <v>2011</v>
      </c>
      <c r="C38" s="283" t="s">
        <v>363</v>
      </c>
      <c r="D38" s="283" t="s">
        <v>429</v>
      </c>
      <c r="E38" s="292" t="s">
        <v>422</v>
      </c>
      <c r="F38" s="285">
        <v>40608</v>
      </c>
      <c r="G38" s="294" t="s">
        <v>207</v>
      </c>
      <c r="H38" s="281">
        <v>7</v>
      </c>
      <c r="I38" s="283" t="s">
        <v>65</v>
      </c>
      <c r="P38" s="273"/>
    </row>
    <row r="39" spans="1:16" s="278" customFormat="1" ht="10.5" customHeight="1" outlineLevel="2">
      <c r="A39" s="281">
        <v>10</v>
      </c>
      <c r="B39" s="282">
        <v>2011</v>
      </c>
      <c r="C39" s="283" t="s">
        <v>363</v>
      </c>
      <c r="D39" s="283" t="s">
        <v>429</v>
      </c>
      <c r="E39" s="284" t="s">
        <v>416</v>
      </c>
      <c r="F39" s="285">
        <v>40839</v>
      </c>
      <c r="G39" s="283" t="s">
        <v>869</v>
      </c>
      <c r="H39" s="281">
        <v>3</v>
      </c>
      <c r="I39" s="283" t="s">
        <v>97</v>
      </c>
      <c r="P39" s="273"/>
    </row>
    <row r="40" spans="1:16" s="278" customFormat="1" ht="10.5" customHeight="1" outlineLevel="2">
      <c r="A40" s="281">
        <v>10</v>
      </c>
      <c r="B40" s="282">
        <v>2011</v>
      </c>
      <c r="C40" s="283" t="s">
        <v>363</v>
      </c>
      <c r="D40" s="283" t="s">
        <v>429</v>
      </c>
      <c r="E40" s="284" t="s">
        <v>416</v>
      </c>
      <c r="F40" s="285">
        <v>40839</v>
      </c>
      <c r="G40" s="283" t="s">
        <v>870</v>
      </c>
      <c r="H40" s="281">
        <v>7</v>
      </c>
      <c r="I40" s="283" t="s">
        <v>448</v>
      </c>
      <c r="P40" s="273"/>
    </row>
    <row r="41" spans="1:16" s="278" customFormat="1" ht="10.5" customHeight="1" outlineLevel="2">
      <c r="A41" s="282">
        <v>5</v>
      </c>
      <c r="B41" s="281">
        <v>2011</v>
      </c>
      <c r="C41" s="283" t="s">
        <v>363</v>
      </c>
      <c r="D41" s="291" t="s">
        <v>429</v>
      </c>
      <c r="E41" s="292" t="s">
        <v>325</v>
      </c>
      <c r="F41" s="285">
        <v>40685</v>
      </c>
      <c r="G41" s="283" t="s">
        <v>783</v>
      </c>
      <c r="H41" s="281">
        <v>7</v>
      </c>
      <c r="I41" s="283" t="s">
        <v>235</v>
      </c>
      <c r="P41" s="273"/>
    </row>
    <row r="42" spans="1:16" s="278" customFormat="1" ht="10.5" customHeight="1" outlineLevel="2">
      <c r="A42" s="282">
        <v>5</v>
      </c>
      <c r="B42" s="281">
        <v>2011</v>
      </c>
      <c r="C42" s="283" t="s">
        <v>363</v>
      </c>
      <c r="D42" s="291" t="s">
        <v>429</v>
      </c>
      <c r="E42" s="292" t="s">
        <v>325</v>
      </c>
      <c r="F42" s="285">
        <v>40685</v>
      </c>
      <c r="G42" s="283" t="s">
        <v>784</v>
      </c>
      <c r="H42" s="281">
        <v>10</v>
      </c>
      <c r="I42" s="283" t="s">
        <v>534</v>
      </c>
      <c r="P42" s="273"/>
    </row>
    <row r="43" spans="1:16" s="278" customFormat="1" ht="10.5" customHeight="1" outlineLevel="2">
      <c r="A43" s="286">
        <v>3</v>
      </c>
      <c r="B43" s="287">
        <v>2012</v>
      </c>
      <c r="C43" s="288" t="s">
        <v>363</v>
      </c>
      <c r="D43" s="288" t="s">
        <v>429</v>
      </c>
      <c r="E43" s="289" t="s">
        <v>422</v>
      </c>
      <c r="F43" s="290">
        <v>40972</v>
      </c>
      <c r="G43" s="288" t="s">
        <v>717</v>
      </c>
      <c r="H43" s="286">
        <v>3</v>
      </c>
      <c r="I43" s="288" t="s">
        <v>81</v>
      </c>
      <c r="P43" s="273"/>
    </row>
    <row r="44" spans="1:16" s="278" customFormat="1" ht="10.5" customHeight="1" outlineLevel="2">
      <c r="A44" s="286">
        <v>3</v>
      </c>
      <c r="B44" s="287">
        <v>2012</v>
      </c>
      <c r="C44" s="288" t="s">
        <v>363</v>
      </c>
      <c r="D44" s="288" t="s">
        <v>429</v>
      </c>
      <c r="E44" s="289" t="s">
        <v>422</v>
      </c>
      <c r="F44" s="290">
        <v>40972</v>
      </c>
      <c r="G44" s="288" t="s">
        <v>1005</v>
      </c>
      <c r="H44" s="286">
        <v>10</v>
      </c>
      <c r="I44" s="288" t="s">
        <v>491</v>
      </c>
      <c r="P44" s="273"/>
    </row>
    <row r="45" spans="1:16" s="278" customFormat="1" ht="10.5" customHeight="1" outlineLevel="2">
      <c r="A45" s="286">
        <v>3</v>
      </c>
      <c r="B45" s="287">
        <v>2012</v>
      </c>
      <c r="C45" s="288" t="s">
        <v>363</v>
      </c>
      <c r="D45" s="288" t="s">
        <v>429</v>
      </c>
      <c r="E45" s="289" t="s">
        <v>422</v>
      </c>
      <c r="F45" s="290">
        <v>40972</v>
      </c>
      <c r="G45" s="288" t="s">
        <v>1006</v>
      </c>
      <c r="H45" s="286">
        <v>10</v>
      </c>
      <c r="I45" s="288" t="s">
        <v>1007</v>
      </c>
      <c r="P45" s="273"/>
    </row>
    <row r="46" spans="1:16" s="278" customFormat="1" ht="10.5" customHeight="1" outlineLevel="2">
      <c r="A46" s="286">
        <v>10</v>
      </c>
      <c r="B46" s="287">
        <v>2012</v>
      </c>
      <c r="C46" s="288" t="s">
        <v>363</v>
      </c>
      <c r="D46" s="288" t="s">
        <v>429</v>
      </c>
      <c r="E46" s="289" t="s">
        <v>395</v>
      </c>
      <c r="F46" s="290">
        <v>41210</v>
      </c>
      <c r="G46" s="288" t="s">
        <v>1576</v>
      </c>
      <c r="H46" s="286">
        <v>5</v>
      </c>
      <c r="I46" s="288" t="s">
        <v>459</v>
      </c>
      <c r="P46" s="273"/>
    </row>
    <row r="47" spans="1:16" s="278" customFormat="1" ht="10.5" customHeight="1" outlineLevel="2">
      <c r="A47" s="286">
        <v>10</v>
      </c>
      <c r="B47" s="287">
        <v>2012</v>
      </c>
      <c r="C47" s="288" t="s">
        <v>363</v>
      </c>
      <c r="D47" s="288" t="s">
        <v>429</v>
      </c>
      <c r="E47" s="289" t="s">
        <v>416</v>
      </c>
      <c r="F47" s="290">
        <v>41196</v>
      </c>
      <c r="G47" s="288" t="s">
        <v>1468</v>
      </c>
      <c r="H47" s="286">
        <v>7</v>
      </c>
      <c r="I47" s="288" t="s">
        <v>457</v>
      </c>
      <c r="P47" s="273"/>
    </row>
    <row r="48" spans="1:16" s="278" customFormat="1" ht="10.5" customHeight="1" outlineLevel="2">
      <c r="A48" s="286">
        <v>10</v>
      </c>
      <c r="B48" s="287">
        <v>2012</v>
      </c>
      <c r="C48" s="288" t="s">
        <v>363</v>
      </c>
      <c r="D48" s="288" t="s">
        <v>429</v>
      </c>
      <c r="E48" s="289" t="s">
        <v>416</v>
      </c>
      <c r="F48" s="290">
        <v>41196</v>
      </c>
      <c r="G48" s="288" t="s">
        <v>1469</v>
      </c>
      <c r="H48" s="286">
        <v>3</v>
      </c>
      <c r="I48" s="288" t="s">
        <v>1470</v>
      </c>
      <c r="P48" s="273"/>
    </row>
    <row r="49" spans="1:16" s="278" customFormat="1" ht="10.5" customHeight="1" outlineLevel="2">
      <c r="A49" s="273">
        <v>3</v>
      </c>
      <c r="B49" s="273">
        <v>2013</v>
      </c>
      <c r="C49" s="275" t="s">
        <v>363</v>
      </c>
      <c r="D49" s="293" t="s">
        <v>429</v>
      </c>
      <c r="E49" s="279" t="s">
        <v>422</v>
      </c>
      <c r="F49" s="277">
        <v>41336</v>
      </c>
      <c r="G49" s="275" t="s">
        <v>1658</v>
      </c>
      <c r="H49" s="273">
        <v>3</v>
      </c>
      <c r="I49" s="275" t="s">
        <v>381</v>
      </c>
      <c r="P49" s="273"/>
    </row>
    <row r="50" spans="1:16" s="278" customFormat="1" ht="10.5" customHeight="1" outlineLevel="2">
      <c r="A50" s="273">
        <v>10</v>
      </c>
      <c r="B50" s="274">
        <v>2013</v>
      </c>
      <c r="C50" s="275" t="s">
        <v>363</v>
      </c>
      <c r="D50" s="275" t="s">
        <v>429</v>
      </c>
      <c r="E50" s="276" t="s">
        <v>416</v>
      </c>
      <c r="F50" s="277">
        <v>41560</v>
      </c>
      <c r="G50" s="275" t="s">
        <v>1760</v>
      </c>
      <c r="H50" s="273">
        <v>10</v>
      </c>
      <c r="I50" s="275" t="s">
        <v>443</v>
      </c>
      <c r="P50" s="273"/>
    </row>
    <row r="51" spans="1:16" s="278" customFormat="1" ht="10.5" customHeight="1" outlineLevel="1">
      <c r="A51" s="273"/>
      <c r="B51" s="274"/>
      <c r="C51" s="275"/>
      <c r="D51" s="275" t="s">
        <v>430</v>
      </c>
      <c r="E51" s="276"/>
      <c r="F51" s="277"/>
      <c r="G51" s="275"/>
      <c r="H51" s="273">
        <f>SUBTOTAL(9,H35:H50)</f>
        <v>106</v>
      </c>
      <c r="I51" s="275"/>
      <c r="P51" s="273"/>
    </row>
    <row r="52" spans="1:16" s="278" customFormat="1" ht="10.5" customHeight="1" outlineLevel="2">
      <c r="A52" s="273">
        <v>3</v>
      </c>
      <c r="B52" s="273">
        <v>2013</v>
      </c>
      <c r="C52" s="275" t="s">
        <v>363</v>
      </c>
      <c r="D52" s="293" t="s">
        <v>1008</v>
      </c>
      <c r="E52" s="279" t="s">
        <v>422</v>
      </c>
      <c r="F52" s="277">
        <v>41336</v>
      </c>
      <c r="G52" s="275" t="s">
        <v>1659</v>
      </c>
      <c r="H52" s="273">
        <v>7</v>
      </c>
      <c r="I52" s="275" t="s">
        <v>498</v>
      </c>
      <c r="P52" s="273"/>
    </row>
    <row r="53" spans="1:16" s="278" customFormat="1" ht="10.5" customHeight="1" outlineLevel="2">
      <c r="A53" s="273">
        <v>3</v>
      </c>
      <c r="B53" s="273">
        <v>2013</v>
      </c>
      <c r="C53" s="275" t="s">
        <v>363</v>
      </c>
      <c r="D53" s="293" t="s">
        <v>1008</v>
      </c>
      <c r="E53" s="279" t="s">
        <v>422</v>
      </c>
      <c r="F53" s="277">
        <v>41336</v>
      </c>
      <c r="G53" s="275" t="s">
        <v>785</v>
      </c>
      <c r="H53" s="273">
        <v>10</v>
      </c>
      <c r="I53" s="275" t="s">
        <v>741</v>
      </c>
      <c r="P53" s="273"/>
    </row>
    <row r="54" spans="1:16" s="278" customFormat="1" ht="10.5" customHeight="1" outlineLevel="2">
      <c r="A54" s="273">
        <v>3</v>
      </c>
      <c r="B54" s="273">
        <v>2013</v>
      </c>
      <c r="C54" s="275" t="s">
        <v>363</v>
      </c>
      <c r="D54" s="293" t="s">
        <v>1008</v>
      </c>
      <c r="E54" s="279" t="s">
        <v>422</v>
      </c>
      <c r="F54" s="277">
        <v>41336</v>
      </c>
      <c r="G54" s="275" t="s">
        <v>1660</v>
      </c>
      <c r="H54" s="273">
        <v>3</v>
      </c>
      <c r="I54" s="275" t="s">
        <v>84</v>
      </c>
      <c r="P54" s="273"/>
    </row>
    <row r="55" spans="1:16" s="278" customFormat="1" ht="10.5" customHeight="1" outlineLevel="2">
      <c r="A55" s="273">
        <v>3</v>
      </c>
      <c r="B55" s="273">
        <v>2013</v>
      </c>
      <c r="C55" s="275" t="s">
        <v>363</v>
      </c>
      <c r="D55" s="293" t="s">
        <v>1008</v>
      </c>
      <c r="E55" s="279" t="s">
        <v>422</v>
      </c>
      <c r="F55" s="277">
        <v>41336</v>
      </c>
      <c r="G55" s="275" t="s">
        <v>1299</v>
      </c>
      <c r="H55" s="273">
        <v>7</v>
      </c>
      <c r="I55" s="275" t="s">
        <v>183</v>
      </c>
      <c r="P55" s="273"/>
    </row>
    <row r="56" spans="1:16" s="278" customFormat="1" ht="10.5" customHeight="1" outlineLevel="2">
      <c r="A56" s="273">
        <v>2</v>
      </c>
      <c r="B56" s="274">
        <v>2013</v>
      </c>
      <c r="C56" s="275" t="s">
        <v>363</v>
      </c>
      <c r="D56" s="275" t="s">
        <v>1286</v>
      </c>
      <c r="E56" s="276" t="s">
        <v>378</v>
      </c>
      <c r="F56" s="277">
        <v>41321</v>
      </c>
      <c r="G56" s="275" t="s">
        <v>1622</v>
      </c>
      <c r="H56" s="273">
        <v>5</v>
      </c>
      <c r="I56" s="275" t="s">
        <v>459</v>
      </c>
      <c r="P56" s="273"/>
    </row>
    <row r="57" spans="1:16" s="278" customFormat="1" ht="10.5" customHeight="1" outlineLevel="2">
      <c r="A57" s="273">
        <v>6</v>
      </c>
      <c r="B57" s="273">
        <v>2013</v>
      </c>
      <c r="C57" s="293" t="s">
        <v>363</v>
      </c>
      <c r="D57" s="275" t="s">
        <v>1286</v>
      </c>
      <c r="E57" s="279" t="s">
        <v>325</v>
      </c>
      <c r="F57" s="277">
        <v>41434</v>
      </c>
      <c r="G57" s="275" t="s">
        <v>1761</v>
      </c>
      <c r="H57" s="273">
        <v>10</v>
      </c>
      <c r="I57" s="275" t="s">
        <v>266</v>
      </c>
      <c r="P57" s="273"/>
    </row>
    <row r="58" spans="1:16" s="278" customFormat="1" ht="10.5" customHeight="1" outlineLevel="2">
      <c r="A58" s="273">
        <v>6</v>
      </c>
      <c r="B58" s="273">
        <v>2013</v>
      </c>
      <c r="C58" s="293" t="s">
        <v>363</v>
      </c>
      <c r="D58" s="275" t="s">
        <v>1286</v>
      </c>
      <c r="E58" s="279" t="s">
        <v>325</v>
      </c>
      <c r="F58" s="277">
        <v>41434</v>
      </c>
      <c r="G58" s="275" t="s">
        <v>1762</v>
      </c>
      <c r="H58" s="273">
        <v>3</v>
      </c>
      <c r="I58" s="275" t="s">
        <v>279</v>
      </c>
      <c r="P58" s="273"/>
    </row>
    <row r="59" spans="1:16" s="278" customFormat="1" ht="10.5" customHeight="1" outlineLevel="2">
      <c r="A59" s="273">
        <v>11</v>
      </c>
      <c r="B59" s="273">
        <v>2013</v>
      </c>
      <c r="C59" s="293" t="s">
        <v>363</v>
      </c>
      <c r="D59" s="275" t="s">
        <v>1286</v>
      </c>
      <c r="E59" s="279" t="s">
        <v>315</v>
      </c>
      <c r="F59" s="277">
        <v>41582</v>
      </c>
      <c r="G59" s="275" t="s">
        <v>2029</v>
      </c>
      <c r="H59" s="273">
        <v>5</v>
      </c>
      <c r="I59" s="275" t="s">
        <v>396</v>
      </c>
      <c r="P59" s="273"/>
    </row>
    <row r="60" spans="1:16" s="278" customFormat="1" ht="10.5" customHeight="1" outlineLevel="1">
      <c r="A60" s="273"/>
      <c r="B60" s="273"/>
      <c r="C60" s="293"/>
      <c r="D60" s="275" t="s">
        <v>1013</v>
      </c>
      <c r="E60" s="279"/>
      <c r="F60" s="277"/>
      <c r="G60" s="275"/>
      <c r="H60" s="273">
        <f>SUBTOTAL(9,H52:H59)</f>
        <v>50</v>
      </c>
      <c r="I60" s="275"/>
      <c r="P60" s="273"/>
    </row>
    <row r="61" spans="1:16" s="278" customFormat="1" ht="10.5" customHeight="1" outlineLevel="2">
      <c r="A61" s="282">
        <v>7</v>
      </c>
      <c r="B61" s="281">
        <v>2011</v>
      </c>
      <c r="C61" s="283" t="s">
        <v>428</v>
      </c>
      <c r="D61" s="291" t="s">
        <v>304</v>
      </c>
      <c r="E61" s="292" t="s">
        <v>389</v>
      </c>
      <c r="F61" s="285">
        <v>40747</v>
      </c>
      <c r="G61" s="283" t="s">
        <v>861</v>
      </c>
      <c r="H61" s="281">
        <v>5</v>
      </c>
      <c r="I61" s="283" t="s">
        <v>486</v>
      </c>
      <c r="P61" s="273"/>
    </row>
    <row r="62" spans="1:16" s="278" customFormat="1" ht="10.5" customHeight="1" outlineLevel="2">
      <c r="A62" s="286">
        <v>10</v>
      </c>
      <c r="B62" s="287">
        <v>2012</v>
      </c>
      <c r="C62" s="288" t="s">
        <v>428</v>
      </c>
      <c r="D62" s="288" t="s">
        <v>304</v>
      </c>
      <c r="E62" s="289" t="s">
        <v>416</v>
      </c>
      <c r="F62" s="290">
        <v>41196</v>
      </c>
      <c r="G62" s="288" t="s">
        <v>1472</v>
      </c>
      <c r="H62" s="286">
        <v>7</v>
      </c>
      <c r="I62" s="288" t="s">
        <v>101</v>
      </c>
      <c r="P62" s="273"/>
    </row>
    <row r="63" spans="1:16" s="278" customFormat="1" ht="10.5" customHeight="1" outlineLevel="1">
      <c r="A63" s="286"/>
      <c r="B63" s="287"/>
      <c r="C63" s="288"/>
      <c r="D63" s="288" t="s">
        <v>305</v>
      </c>
      <c r="E63" s="289"/>
      <c r="F63" s="290"/>
      <c r="G63" s="288"/>
      <c r="H63" s="286">
        <f>SUBTOTAL(9,H61:H62)</f>
        <v>12</v>
      </c>
      <c r="I63" s="288"/>
      <c r="P63" s="273"/>
    </row>
    <row r="64" spans="1:16" s="278" customFormat="1" ht="10.5" customHeight="1" outlineLevel="2">
      <c r="A64" s="295">
        <v>2</v>
      </c>
      <c r="B64" s="295">
        <v>2011</v>
      </c>
      <c r="C64" s="296" t="s">
        <v>362</v>
      </c>
      <c r="D64" s="296" t="s">
        <v>208</v>
      </c>
      <c r="E64" s="297" t="s">
        <v>390</v>
      </c>
      <c r="F64" s="298">
        <v>40586</v>
      </c>
      <c r="G64" s="299" t="s">
        <v>708</v>
      </c>
      <c r="H64" s="295">
        <v>5</v>
      </c>
      <c r="I64" s="296" t="s">
        <v>463</v>
      </c>
      <c r="P64" s="273"/>
    </row>
    <row r="65" spans="1:16" s="278" customFormat="1" ht="10.5" customHeight="1" outlineLevel="1">
      <c r="A65" s="295"/>
      <c r="B65" s="295"/>
      <c r="C65" s="296"/>
      <c r="D65" s="296" t="s">
        <v>209</v>
      </c>
      <c r="E65" s="297"/>
      <c r="F65" s="298"/>
      <c r="G65" s="299"/>
      <c r="H65" s="295">
        <f>SUBTOTAL(9,H64:H64)</f>
        <v>5</v>
      </c>
      <c r="I65" s="296"/>
      <c r="P65" s="273"/>
    </row>
    <row r="66" spans="1:16" s="278" customFormat="1" ht="10.5" customHeight="1" outlineLevel="2">
      <c r="A66" s="281">
        <v>3</v>
      </c>
      <c r="B66" s="281">
        <v>2011</v>
      </c>
      <c r="C66" s="283" t="s">
        <v>428</v>
      </c>
      <c r="D66" s="283" t="s">
        <v>718</v>
      </c>
      <c r="E66" s="292" t="s">
        <v>422</v>
      </c>
      <c r="F66" s="285">
        <v>40608</v>
      </c>
      <c r="G66" s="294" t="s">
        <v>719</v>
      </c>
      <c r="H66" s="281">
        <v>3</v>
      </c>
      <c r="I66" s="283" t="s">
        <v>185</v>
      </c>
      <c r="P66" s="273"/>
    </row>
    <row r="67" spans="1:16" s="278" customFormat="1" ht="10.5" customHeight="1" outlineLevel="1">
      <c r="A67" s="281"/>
      <c r="B67" s="281"/>
      <c r="C67" s="283"/>
      <c r="D67" s="283" t="s">
        <v>787</v>
      </c>
      <c r="E67" s="292"/>
      <c r="F67" s="285"/>
      <c r="G67" s="294"/>
      <c r="H67" s="281">
        <f>SUBTOTAL(9,H66:H66)</f>
        <v>3</v>
      </c>
      <c r="I67" s="283"/>
      <c r="P67" s="273"/>
    </row>
    <row r="68" spans="1:16" s="454" customFormat="1" ht="10.5" customHeight="1" outlineLevel="2">
      <c r="A68" s="448">
        <v>3</v>
      </c>
      <c r="B68" s="448">
        <v>2011</v>
      </c>
      <c r="C68" s="449" t="s">
        <v>363</v>
      </c>
      <c r="D68" s="449" t="s">
        <v>469</v>
      </c>
      <c r="E68" s="450" t="s">
        <v>422</v>
      </c>
      <c r="F68" s="451">
        <v>40608</v>
      </c>
      <c r="G68" s="452" t="s">
        <v>560</v>
      </c>
      <c r="H68" s="448">
        <v>10</v>
      </c>
      <c r="I68" s="449" t="s">
        <v>166</v>
      </c>
      <c r="J68" s="453" t="s">
        <v>2180</v>
      </c>
      <c r="P68" s="455"/>
    </row>
    <row r="69" spans="1:16" s="454" customFormat="1" ht="10.5" customHeight="1" outlineLevel="2">
      <c r="A69" s="448">
        <v>6</v>
      </c>
      <c r="B69" s="448">
        <v>2011</v>
      </c>
      <c r="C69" s="449" t="s">
        <v>363</v>
      </c>
      <c r="D69" s="449" t="s">
        <v>469</v>
      </c>
      <c r="E69" s="450" t="s">
        <v>378</v>
      </c>
      <c r="F69" s="451">
        <v>40719</v>
      </c>
      <c r="G69" s="452" t="s">
        <v>852</v>
      </c>
      <c r="H69" s="448">
        <v>5</v>
      </c>
      <c r="I69" s="449" t="s">
        <v>364</v>
      </c>
      <c r="P69" s="455"/>
    </row>
    <row r="70" spans="1:16" s="454" customFormat="1" ht="10.5" customHeight="1" outlineLevel="2">
      <c r="A70" s="448">
        <v>10</v>
      </c>
      <c r="B70" s="456">
        <v>2011</v>
      </c>
      <c r="C70" s="449" t="s">
        <v>363</v>
      </c>
      <c r="D70" s="449" t="s">
        <v>469</v>
      </c>
      <c r="E70" s="457" t="s">
        <v>416</v>
      </c>
      <c r="F70" s="451">
        <v>40839</v>
      </c>
      <c r="G70" s="449" t="s">
        <v>872</v>
      </c>
      <c r="H70" s="448">
        <v>10</v>
      </c>
      <c r="I70" s="449" t="s">
        <v>72</v>
      </c>
      <c r="P70" s="455"/>
    </row>
    <row r="71" spans="1:16" s="454" customFormat="1" ht="10.5" customHeight="1" outlineLevel="2">
      <c r="A71" s="458">
        <v>10</v>
      </c>
      <c r="B71" s="459">
        <v>2012</v>
      </c>
      <c r="C71" s="460" t="s">
        <v>363</v>
      </c>
      <c r="D71" s="460" t="s">
        <v>469</v>
      </c>
      <c r="E71" s="461" t="s">
        <v>416</v>
      </c>
      <c r="F71" s="462">
        <v>41196</v>
      </c>
      <c r="G71" s="460" t="s">
        <v>1473</v>
      </c>
      <c r="H71" s="458">
        <v>3</v>
      </c>
      <c r="I71" s="460" t="s">
        <v>79</v>
      </c>
      <c r="P71" s="455"/>
    </row>
    <row r="72" spans="1:16" s="454" customFormat="1" ht="10.5" customHeight="1" outlineLevel="2">
      <c r="A72" s="463">
        <v>5</v>
      </c>
      <c r="B72" s="463">
        <v>2012</v>
      </c>
      <c r="C72" s="464" t="s">
        <v>363</v>
      </c>
      <c r="D72" s="464" t="s">
        <v>469</v>
      </c>
      <c r="E72" s="465" t="s">
        <v>325</v>
      </c>
      <c r="F72" s="466">
        <v>41049</v>
      </c>
      <c r="G72" s="467" t="s">
        <v>642</v>
      </c>
      <c r="H72" s="463">
        <v>7</v>
      </c>
      <c r="I72" s="464" t="s">
        <v>333</v>
      </c>
      <c r="P72" s="455"/>
    </row>
    <row r="73" spans="1:16" s="454" customFormat="1" ht="10.5" customHeight="1" outlineLevel="1">
      <c r="A73" s="463"/>
      <c r="B73" s="463"/>
      <c r="C73" s="464"/>
      <c r="D73" s="464" t="s">
        <v>322</v>
      </c>
      <c r="E73" s="465"/>
      <c r="F73" s="466"/>
      <c r="G73" s="467"/>
      <c r="H73" s="463">
        <f>SUBTOTAL(9,H68:H72)</f>
        <v>35</v>
      </c>
      <c r="I73" s="464"/>
      <c r="P73" s="455"/>
    </row>
    <row r="74" spans="1:16" s="278" customFormat="1" ht="10.5" customHeight="1" outlineLevel="2">
      <c r="A74" s="286">
        <v>11</v>
      </c>
      <c r="B74" s="287">
        <v>2012</v>
      </c>
      <c r="C74" s="288" t="s">
        <v>391</v>
      </c>
      <c r="D74" s="288" t="s">
        <v>1601</v>
      </c>
      <c r="E74" s="289" t="s">
        <v>1602</v>
      </c>
      <c r="F74" s="290">
        <v>41223</v>
      </c>
      <c r="G74" s="288" t="s">
        <v>1603</v>
      </c>
      <c r="H74" s="286">
        <v>5</v>
      </c>
      <c r="I74" s="288" t="s">
        <v>461</v>
      </c>
      <c r="P74" s="273"/>
    </row>
    <row r="75" spans="1:16" s="278" customFormat="1" ht="10.5" customHeight="1" outlineLevel="1">
      <c r="A75" s="286"/>
      <c r="B75" s="287"/>
      <c r="C75" s="288"/>
      <c r="D75" s="288" t="s">
        <v>1604</v>
      </c>
      <c r="E75" s="289"/>
      <c r="F75" s="290"/>
      <c r="G75" s="288"/>
      <c r="H75" s="286">
        <f>SUBTOTAL(9,H74:H74)</f>
        <v>5</v>
      </c>
      <c r="I75" s="288"/>
      <c r="P75" s="273"/>
    </row>
    <row r="76" spans="1:16" s="233" customFormat="1" ht="10.5" customHeight="1" outlineLevel="2">
      <c r="A76" s="227">
        <v>5</v>
      </c>
      <c r="B76" s="226">
        <v>2011</v>
      </c>
      <c r="C76" s="229" t="s">
        <v>362</v>
      </c>
      <c r="D76" s="235" t="s">
        <v>380</v>
      </c>
      <c r="E76" s="228" t="s">
        <v>1375</v>
      </c>
      <c r="F76" s="231">
        <v>40691</v>
      </c>
      <c r="G76" s="229" t="s">
        <v>774</v>
      </c>
      <c r="H76" s="226">
        <v>15</v>
      </c>
      <c r="I76" s="229" t="s">
        <v>1378</v>
      </c>
      <c r="J76" s="232" t="s">
        <v>1661</v>
      </c>
      <c r="P76" s="234"/>
    </row>
    <row r="77" spans="1:16" s="233" customFormat="1" ht="10.5" customHeight="1" outlineLevel="2">
      <c r="A77" s="227">
        <v>7</v>
      </c>
      <c r="B77" s="226">
        <v>2011</v>
      </c>
      <c r="C77" s="229" t="s">
        <v>362</v>
      </c>
      <c r="D77" s="235" t="s">
        <v>380</v>
      </c>
      <c r="E77" s="228" t="s">
        <v>375</v>
      </c>
      <c r="F77" s="231">
        <v>40742</v>
      </c>
      <c r="G77" s="229" t="s">
        <v>849</v>
      </c>
      <c r="H77" s="226">
        <v>5</v>
      </c>
      <c r="I77" s="229" t="s">
        <v>376</v>
      </c>
      <c r="P77" s="234"/>
    </row>
    <row r="78" spans="1:16" s="233" customFormat="1" ht="10.5" customHeight="1" outlineLevel="2">
      <c r="A78" s="226">
        <v>3</v>
      </c>
      <c r="B78" s="227">
        <v>2011</v>
      </c>
      <c r="C78" s="229" t="s">
        <v>362</v>
      </c>
      <c r="D78" s="229" t="s">
        <v>380</v>
      </c>
      <c r="E78" s="230" t="s">
        <v>394</v>
      </c>
      <c r="F78" s="231">
        <v>40622</v>
      </c>
      <c r="G78" s="229" t="s">
        <v>774</v>
      </c>
      <c r="H78" s="226">
        <v>10</v>
      </c>
      <c r="I78" s="229" t="s">
        <v>379</v>
      </c>
      <c r="P78" s="234"/>
    </row>
    <row r="79" spans="1:16" s="233" customFormat="1" ht="10.5" customHeight="1" outlineLevel="2">
      <c r="A79" s="227">
        <v>5</v>
      </c>
      <c r="B79" s="226">
        <v>2011</v>
      </c>
      <c r="C79" s="229" t="s">
        <v>362</v>
      </c>
      <c r="D79" s="235" t="s">
        <v>380</v>
      </c>
      <c r="E79" s="228" t="s">
        <v>325</v>
      </c>
      <c r="F79" s="231">
        <v>40685</v>
      </c>
      <c r="G79" s="229" t="s">
        <v>774</v>
      </c>
      <c r="H79" s="226">
        <v>3</v>
      </c>
      <c r="I79" s="229" t="s">
        <v>243</v>
      </c>
      <c r="P79" s="234"/>
    </row>
    <row r="80" spans="1:16" s="233" customFormat="1" ht="10.5" customHeight="1" outlineLevel="2">
      <c r="A80" s="227">
        <v>5</v>
      </c>
      <c r="B80" s="226">
        <v>2011</v>
      </c>
      <c r="C80" s="229" t="s">
        <v>362</v>
      </c>
      <c r="D80" s="235" t="s">
        <v>380</v>
      </c>
      <c r="E80" s="228" t="s">
        <v>325</v>
      </c>
      <c r="F80" s="231">
        <v>40685</v>
      </c>
      <c r="G80" s="229" t="s">
        <v>788</v>
      </c>
      <c r="H80" s="226">
        <v>10</v>
      </c>
      <c r="I80" s="229" t="s">
        <v>294</v>
      </c>
      <c r="P80" s="234"/>
    </row>
    <row r="81" spans="1:16" s="233" customFormat="1" ht="10.5" customHeight="1" outlineLevel="2">
      <c r="A81" s="238">
        <v>3</v>
      </c>
      <c r="B81" s="239">
        <v>2012</v>
      </c>
      <c r="C81" s="300" t="s">
        <v>362</v>
      </c>
      <c r="D81" s="241" t="s">
        <v>380</v>
      </c>
      <c r="E81" s="240" t="s">
        <v>394</v>
      </c>
      <c r="F81" s="242">
        <v>40986</v>
      </c>
      <c r="G81" s="300" t="s">
        <v>774</v>
      </c>
      <c r="H81" s="239">
        <v>5</v>
      </c>
      <c r="I81" s="300" t="s">
        <v>396</v>
      </c>
      <c r="P81" s="234"/>
    </row>
    <row r="82" spans="1:16" s="233" customFormat="1" ht="10.5" customHeight="1" outlineLevel="2">
      <c r="A82" s="243">
        <v>10</v>
      </c>
      <c r="B82" s="244">
        <v>2012</v>
      </c>
      <c r="C82" s="253" t="s">
        <v>362</v>
      </c>
      <c r="D82" s="253" t="s">
        <v>380</v>
      </c>
      <c r="E82" s="280" t="s">
        <v>416</v>
      </c>
      <c r="F82" s="246">
        <v>41196</v>
      </c>
      <c r="G82" s="253" t="s">
        <v>1474</v>
      </c>
      <c r="H82" s="243">
        <v>7</v>
      </c>
      <c r="I82" s="253" t="s">
        <v>78</v>
      </c>
      <c r="P82" s="234"/>
    </row>
    <row r="83" spans="1:16" s="233" customFormat="1" ht="10.5" customHeight="1" outlineLevel="2">
      <c r="A83" s="234">
        <v>3</v>
      </c>
      <c r="B83" s="234">
        <v>2013</v>
      </c>
      <c r="C83" s="249" t="s">
        <v>362</v>
      </c>
      <c r="D83" s="250" t="s">
        <v>380</v>
      </c>
      <c r="E83" s="251" t="s">
        <v>422</v>
      </c>
      <c r="F83" s="252">
        <v>41336</v>
      </c>
      <c r="G83" s="249" t="s">
        <v>1662</v>
      </c>
      <c r="H83" s="234">
        <v>10</v>
      </c>
      <c r="I83" s="249" t="s">
        <v>1010</v>
      </c>
      <c r="P83" s="234"/>
    </row>
    <row r="84" spans="1:16" s="233" customFormat="1" ht="10.5" customHeight="1" outlineLevel="2">
      <c r="A84" s="234">
        <v>3</v>
      </c>
      <c r="B84" s="234">
        <v>2013</v>
      </c>
      <c r="C84" s="249" t="s">
        <v>362</v>
      </c>
      <c r="D84" s="250" t="s">
        <v>380</v>
      </c>
      <c r="E84" s="251" t="s">
        <v>422</v>
      </c>
      <c r="F84" s="252">
        <v>41336</v>
      </c>
      <c r="G84" s="249" t="s">
        <v>1663</v>
      </c>
      <c r="H84" s="234">
        <v>3</v>
      </c>
      <c r="I84" s="249" t="s">
        <v>173</v>
      </c>
      <c r="P84" s="234"/>
    </row>
    <row r="85" spans="1:16" s="233" customFormat="1" ht="10.5" customHeight="1" outlineLevel="1">
      <c r="A85" s="234"/>
      <c r="B85" s="234"/>
      <c r="C85" s="249"/>
      <c r="D85" s="250" t="s">
        <v>382</v>
      </c>
      <c r="E85" s="251"/>
      <c r="F85" s="252"/>
      <c r="G85" s="249"/>
      <c r="H85" s="234">
        <f>SUBTOTAL(9,H76:H84)</f>
        <v>68</v>
      </c>
      <c r="I85" s="249"/>
      <c r="P85" s="234"/>
    </row>
    <row r="86" spans="1:16" s="233" customFormat="1" ht="10.5" customHeight="1" outlineLevel="2">
      <c r="A86" s="227">
        <v>5</v>
      </c>
      <c r="B86" s="226">
        <v>2011</v>
      </c>
      <c r="C86" s="229" t="s">
        <v>362</v>
      </c>
      <c r="D86" s="235" t="s">
        <v>383</v>
      </c>
      <c r="E86" s="228" t="s">
        <v>325</v>
      </c>
      <c r="F86" s="231">
        <v>40685</v>
      </c>
      <c r="G86" s="229" t="s">
        <v>789</v>
      </c>
      <c r="H86" s="226">
        <v>7</v>
      </c>
      <c r="I86" s="229" t="s">
        <v>272</v>
      </c>
      <c r="J86" s="232" t="s">
        <v>1661</v>
      </c>
      <c r="P86" s="234"/>
    </row>
    <row r="87" spans="1:16" s="233" customFormat="1" ht="10.5" customHeight="1" outlineLevel="2">
      <c r="A87" s="226">
        <v>10</v>
      </c>
      <c r="B87" s="227">
        <v>2011</v>
      </c>
      <c r="C87" s="229" t="s">
        <v>362</v>
      </c>
      <c r="D87" s="229" t="s">
        <v>873</v>
      </c>
      <c r="E87" s="230" t="s">
        <v>416</v>
      </c>
      <c r="F87" s="231">
        <v>40839</v>
      </c>
      <c r="G87" s="229" t="s">
        <v>874</v>
      </c>
      <c r="H87" s="226">
        <v>10</v>
      </c>
      <c r="I87" s="229" t="s">
        <v>875</v>
      </c>
      <c r="M87" s="248"/>
      <c r="P87" s="234"/>
    </row>
    <row r="88" spans="1:16" s="233" customFormat="1" ht="10.5" customHeight="1" outlineLevel="2">
      <c r="A88" s="226">
        <v>10</v>
      </c>
      <c r="B88" s="227">
        <v>2011</v>
      </c>
      <c r="C88" s="229" t="s">
        <v>362</v>
      </c>
      <c r="D88" s="229" t="s">
        <v>873</v>
      </c>
      <c r="E88" s="230" t="s">
        <v>416</v>
      </c>
      <c r="F88" s="231">
        <v>40839</v>
      </c>
      <c r="G88" s="229" t="s">
        <v>876</v>
      </c>
      <c r="H88" s="226">
        <v>3</v>
      </c>
      <c r="I88" s="229" t="s">
        <v>877</v>
      </c>
      <c r="M88" s="248"/>
      <c r="P88" s="234"/>
    </row>
    <row r="89" spans="1:16" s="233" customFormat="1" ht="10.5" customHeight="1" outlineLevel="2">
      <c r="A89" s="257">
        <v>3</v>
      </c>
      <c r="B89" s="256">
        <v>2012</v>
      </c>
      <c r="C89" s="301" t="s">
        <v>362</v>
      </c>
      <c r="D89" s="301" t="s">
        <v>383</v>
      </c>
      <c r="E89" s="302" t="s">
        <v>422</v>
      </c>
      <c r="F89" s="260">
        <v>40972</v>
      </c>
      <c r="G89" s="301" t="s">
        <v>1014</v>
      </c>
      <c r="H89" s="257">
        <v>3</v>
      </c>
      <c r="I89" s="301" t="s">
        <v>487</v>
      </c>
      <c r="P89" s="234"/>
    </row>
    <row r="90" spans="1:16" s="233" customFormat="1" ht="10.5" customHeight="1" outlineLevel="2">
      <c r="A90" s="257">
        <v>3</v>
      </c>
      <c r="B90" s="256">
        <v>2012</v>
      </c>
      <c r="C90" s="301" t="s">
        <v>362</v>
      </c>
      <c r="D90" s="301" t="s">
        <v>383</v>
      </c>
      <c r="E90" s="302" t="s">
        <v>422</v>
      </c>
      <c r="F90" s="260">
        <v>40972</v>
      </c>
      <c r="G90" s="301" t="s">
        <v>1301</v>
      </c>
      <c r="H90" s="257">
        <v>10</v>
      </c>
      <c r="I90" s="301" t="s">
        <v>1015</v>
      </c>
      <c r="P90" s="234"/>
    </row>
    <row r="91" spans="1:16" s="233" customFormat="1" ht="10.5" customHeight="1" outlineLevel="2">
      <c r="A91" s="257">
        <v>3</v>
      </c>
      <c r="B91" s="256">
        <v>2012</v>
      </c>
      <c r="C91" s="301" t="s">
        <v>362</v>
      </c>
      <c r="D91" s="301" t="s">
        <v>383</v>
      </c>
      <c r="E91" s="302" t="s">
        <v>422</v>
      </c>
      <c r="F91" s="260">
        <v>40972</v>
      </c>
      <c r="G91" s="301" t="s">
        <v>1302</v>
      </c>
      <c r="H91" s="257">
        <v>7</v>
      </c>
      <c r="I91" s="301" t="s">
        <v>1017</v>
      </c>
      <c r="P91" s="234"/>
    </row>
    <row r="92" spans="1:16" s="233" customFormat="1" ht="10.5" customHeight="1" outlineLevel="2">
      <c r="A92" s="443">
        <v>5</v>
      </c>
      <c r="B92" s="443">
        <v>2012</v>
      </c>
      <c r="C92" s="444" t="s">
        <v>362</v>
      </c>
      <c r="D92" s="444" t="s">
        <v>383</v>
      </c>
      <c r="E92" s="445" t="s">
        <v>325</v>
      </c>
      <c r="F92" s="446">
        <v>41049</v>
      </c>
      <c r="G92" s="253" t="s">
        <v>874</v>
      </c>
      <c r="H92" s="443">
        <v>10</v>
      </c>
      <c r="I92" s="444" t="s">
        <v>1304</v>
      </c>
      <c r="M92" s="248"/>
      <c r="P92" s="234"/>
    </row>
    <row r="93" spans="1:16" s="233" customFormat="1" ht="10.5" customHeight="1" outlineLevel="2">
      <c r="A93" s="443">
        <v>5</v>
      </c>
      <c r="B93" s="443">
        <v>2012</v>
      </c>
      <c r="C93" s="444" t="s">
        <v>362</v>
      </c>
      <c r="D93" s="444" t="s">
        <v>383</v>
      </c>
      <c r="E93" s="445" t="s">
        <v>325</v>
      </c>
      <c r="F93" s="446">
        <v>41049</v>
      </c>
      <c r="G93" s="253" t="s">
        <v>876</v>
      </c>
      <c r="H93" s="443">
        <v>3</v>
      </c>
      <c r="I93" s="444" t="s">
        <v>1306</v>
      </c>
      <c r="M93" s="248"/>
      <c r="P93" s="234"/>
    </row>
    <row r="94" spans="1:16" s="233" customFormat="1" ht="10.5" customHeight="1" outlineLevel="2">
      <c r="A94" s="234">
        <v>6</v>
      </c>
      <c r="B94" s="234">
        <v>2013</v>
      </c>
      <c r="C94" s="250" t="s">
        <v>362</v>
      </c>
      <c r="D94" s="249" t="s">
        <v>383</v>
      </c>
      <c r="E94" s="251" t="s">
        <v>325</v>
      </c>
      <c r="F94" s="252">
        <v>41434</v>
      </c>
      <c r="G94" s="249" t="s">
        <v>1763</v>
      </c>
      <c r="H94" s="234">
        <v>10</v>
      </c>
      <c r="I94" s="249" t="s">
        <v>1764</v>
      </c>
      <c r="M94" s="248"/>
      <c r="P94" s="234"/>
    </row>
    <row r="95" spans="1:16" s="233" customFormat="1" ht="10.5" customHeight="1" outlineLevel="2">
      <c r="A95" s="234">
        <v>6</v>
      </c>
      <c r="B95" s="234">
        <v>2013</v>
      </c>
      <c r="C95" s="250" t="s">
        <v>362</v>
      </c>
      <c r="D95" s="249" t="s">
        <v>383</v>
      </c>
      <c r="E95" s="251" t="s">
        <v>1758</v>
      </c>
      <c r="F95" s="252">
        <v>41440</v>
      </c>
      <c r="G95" s="249" t="s">
        <v>1763</v>
      </c>
      <c r="H95" s="234">
        <v>5</v>
      </c>
      <c r="I95" s="303" t="s">
        <v>1765</v>
      </c>
      <c r="M95" s="248"/>
      <c r="P95" s="234"/>
    </row>
    <row r="96" spans="1:16" s="233" customFormat="1" ht="10.5" customHeight="1" outlineLevel="2">
      <c r="A96" s="234">
        <v>10</v>
      </c>
      <c r="B96" s="304">
        <v>2013</v>
      </c>
      <c r="C96" s="249" t="s">
        <v>362</v>
      </c>
      <c r="D96" s="249" t="s">
        <v>383</v>
      </c>
      <c r="E96" s="305" t="s">
        <v>416</v>
      </c>
      <c r="F96" s="252">
        <v>41560</v>
      </c>
      <c r="G96" s="249" t="s">
        <v>1766</v>
      </c>
      <c r="H96" s="234">
        <v>7</v>
      </c>
      <c r="I96" s="249" t="s">
        <v>522</v>
      </c>
      <c r="P96" s="234"/>
    </row>
    <row r="97" spans="1:16" s="233" customFormat="1" ht="10.5" customHeight="1" outlineLevel="2">
      <c r="A97" s="234">
        <v>10</v>
      </c>
      <c r="B97" s="304">
        <v>2013</v>
      </c>
      <c r="C97" s="249" t="s">
        <v>362</v>
      </c>
      <c r="D97" s="249" t="s">
        <v>383</v>
      </c>
      <c r="E97" s="305" t="s">
        <v>395</v>
      </c>
      <c r="F97" s="252">
        <v>41574</v>
      </c>
      <c r="G97" s="249" t="s">
        <v>1766</v>
      </c>
      <c r="H97" s="234">
        <v>10</v>
      </c>
      <c r="I97" s="249" t="s">
        <v>460</v>
      </c>
      <c r="P97" s="234"/>
    </row>
    <row r="98" spans="1:16" s="233" customFormat="1" ht="10.5" customHeight="1" outlineLevel="2">
      <c r="A98" s="234">
        <v>11</v>
      </c>
      <c r="B98" s="304">
        <v>2013</v>
      </c>
      <c r="C98" s="249" t="s">
        <v>362</v>
      </c>
      <c r="D98" s="249" t="s">
        <v>383</v>
      </c>
      <c r="E98" s="305" t="s">
        <v>393</v>
      </c>
      <c r="F98" s="252">
        <v>41594</v>
      </c>
      <c r="G98" s="249" t="s">
        <v>1766</v>
      </c>
      <c r="H98" s="234">
        <v>5</v>
      </c>
      <c r="I98" s="249" t="s">
        <v>462</v>
      </c>
      <c r="P98" s="234"/>
    </row>
    <row r="99" spans="1:16" s="233" customFormat="1" ht="10.5" customHeight="1" outlineLevel="1">
      <c r="A99" s="234"/>
      <c r="B99" s="304"/>
      <c r="C99" s="249"/>
      <c r="D99" s="249" t="s">
        <v>384</v>
      </c>
      <c r="E99" s="305"/>
      <c r="F99" s="252"/>
      <c r="G99" s="249"/>
      <c r="H99" s="234">
        <f>SUBTOTAL(9,H86:H98)</f>
        <v>90</v>
      </c>
      <c r="I99" s="249"/>
      <c r="P99" s="234"/>
    </row>
    <row r="100" spans="1:16" s="278" customFormat="1" ht="10.5" customHeight="1" outlineLevel="2">
      <c r="A100" s="286">
        <v>3</v>
      </c>
      <c r="B100" s="287">
        <v>2012</v>
      </c>
      <c r="C100" s="288" t="s">
        <v>391</v>
      </c>
      <c r="D100" s="288" t="s">
        <v>1263</v>
      </c>
      <c r="E100" s="289" t="s">
        <v>440</v>
      </c>
      <c r="F100" s="290">
        <v>40992</v>
      </c>
      <c r="G100" s="288" t="s">
        <v>1264</v>
      </c>
      <c r="H100" s="286">
        <v>5</v>
      </c>
      <c r="I100" s="288" t="s">
        <v>392</v>
      </c>
      <c r="M100" s="271"/>
      <c r="P100" s="273"/>
    </row>
    <row r="101" spans="1:16" s="278" customFormat="1" ht="10.5" customHeight="1" outlineLevel="2">
      <c r="A101" s="286">
        <v>3</v>
      </c>
      <c r="B101" s="287">
        <v>2012</v>
      </c>
      <c r="C101" s="288" t="s">
        <v>391</v>
      </c>
      <c r="D101" s="288" t="s">
        <v>1263</v>
      </c>
      <c r="E101" s="289" t="s">
        <v>388</v>
      </c>
      <c r="F101" s="290">
        <v>40979</v>
      </c>
      <c r="G101" s="288" t="s">
        <v>1264</v>
      </c>
      <c r="H101" s="286">
        <v>5</v>
      </c>
      <c r="I101" s="288" t="s">
        <v>392</v>
      </c>
      <c r="P101" s="273"/>
    </row>
    <row r="102" spans="1:16" s="278" customFormat="1" ht="10.5" customHeight="1" outlineLevel="2">
      <c r="A102" s="273">
        <v>5</v>
      </c>
      <c r="B102" s="274">
        <v>2013</v>
      </c>
      <c r="C102" s="275" t="s">
        <v>391</v>
      </c>
      <c r="D102" s="275" t="s">
        <v>1263</v>
      </c>
      <c r="E102" s="276" t="s">
        <v>388</v>
      </c>
      <c r="F102" s="277">
        <v>41399</v>
      </c>
      <c r="G102" s="275" t="s">
        <v>1720</v>
      </c>
      <c r="H102" s="273">
        <v>5</v>
      </c>
      <c r="I102" s="275" t="s">
        <v>392</v>
      </c>
      <c r="M102" s="271"/>
      <c r="P102" s="273"/>
    </row>
    <row r="103" spans="1:16" s="278" customFormat="1" ht="10.5" customHeight="1" outlineLevel="2">
      <c r="A103" s="273">
        <v>2</v>
      </c>
      <c r="B103" s="274">
        <v>2013</v>
      </c>
      <c r="C103" s="275" t="s">
        <v>391</v>
      </c>
      <c r="D103" s="275" t="s">
        <v>1263</v>
      </c>
      <c r="E103" s="276" t="s">
        <v>378</v>
      </c>
      <c r="F103" s="277">
        <v>41321</v>
      </c>
      <c r="G103" s="275" t="s">
        <v>1623</v>
      </c>
      <c r="H103" s="273">
        <v>5</v>
      </c>
      <c r="I103" s="275" t="s">
        <v>1624</v>
      </c>
      <c r="M103" s="271"/>
      <c r="P103" s="273"/>
    </row>
    <row r="104" spans="1:16" s="278" customFormat="1" ht="10.5" customHeight="1" outlineLevel="2">
      <c r="A104" s="273">
        <v>3</v>
      </c>
      <c r="B104" s="274">
        <v>2013</v>
      </c>
      <c r="C104" s="275" t="s">
        <v>391</v>
      </c>
      <c r="D104" s="275" t="s">
        <v>1263</v>
      </c>
      <c r="E104" s="276" t="s">
        <v>394</v>
      </c>
      <c r="F104" s="277">
        <v>41350</v>
      </c>
      <c r="G104" s="275" t="s">
        <v>1720</v>
      </c>
      <c r="H104" s="273">
        <v>5</v>
      </c>
      <c r="I104" s="275" t="s">
        <v>392</v>
      </c>
      <c r="M104" s="271"/>
      <c r="P104" s="273"/>
    </row>
    <row r="105" spans="1:16" s="278" customFormat="1" ht="10.5" customHeight="1" outlineLevel="1">
      <c r="A105" s="273"/>
      <c r="B105" s="274"/>
      <c r="C105" s="275"/>
      <c r="D105" s="275" t="s">
        <v>1265</v>
      </c>
      <c r="E105" s="276"/>
      <c r="F105" s="277"/>
      <c r="G105" s="275"/>
      <c r="H105" s="273">
        <f>SUBTOTAL(9,H100:H104)</f>
        <v>25</v>
      </c>
      <c r="I105" s="275"/>
      <c r="M105" s="271"/>
      <c r="P105" s="273"/>
    </row>
    <row r="106" spans="1:16" s="278" customFormat="1" ht="10.5" customHeight="1" outlineLevel="2">
      <c r="A106" s="273">
        <v>3</v>
      </c>
      <c r="B106" s="273">
        <v>2013</v>
      </c>
      <c r="C106" s="275" t="s">
        <v>362</v>
      </c>
      <c r="D106" s="293" t="s">
        <v>15</v>
      </c>
      <c r="E106" s="279" t="s">
        <v>422</v>
      </c>
      <c r="F106" s="277">
        <v>41336</v>
      </c>
      <c r="G106" s="275" t="s">
        <v>1664</v>
      </c>
      <c r="H106" s="273">
        <v>10</v>
      </c>
      <c r="I106" s="275" t="s">
        <v>1020</v>
      </c>
      <c r="M106" s="271"/>
      <c r="P106" s="273"/>
    </row>
    <row r="107" spans="1:16" s="278" customFormat="1" ht="10.5" customHeight="1" outlineLevel="1">
      <c r="A107" s="273"/>
      <c r="B107" s="273"/>
      <c r="C107" s="275"/>
      <c r="D107" s="293" t="s">
        <v>17</v>
      </c>
      <c r="E107" s="279"/>
      <c r="F107" s="277"/>
      <c r="G107" s="275"/>
      <c r="H107" s="273">
        <f>SUBTOTAL(9,H106:H106)</f>
        <v>10</v>
      </c>
      <c r="I107" s="275"/>
      <c r="M107" s="271"/>
      <c r="P107" s="273"/>
    </row>
    <row r="108" spans="1:16" s="278" customFormat="1" ht="10.5" customHeight="1" outlineLevel="2">
      <c r="A108" s="281">
        <v>3</v>
      </c>
      <c r="B108" s="282">
        <v>2011</v>
      </c>
      <c r="C108" s="283" t="s">
        <v>362</v>
      </c>
      <c r="D108" s="283" t="s">
        <v>91</v>
      </c>
      <c r="E108" s="284" t="s">
        <v>315</v>
      </c>
      <c r="F108" s="285">
        <v>40614</v>
      </c>
      <c r="G108" s="283" t="s">
        <v>763</v>
      </c>
      <c r="H108" s="281">
        <v>5</v>
      </c>
      <c r="I108" s="283" t="s">
        <v>376</v>
      </c>
      <c r="M108" s="271"/>
      <c r="P108" s="273"/>
    </row>
    <row r="109" spans="1:16" s="278" customFormat="1" ht="10.5" customHeight="1" outlineLevel="2">
      <c r="A109" s="281">
        <v>10</v>
      </c>
      <c r="B109" s="282">
        <v>2011</v>
      </c>
      <c r="C109" s="283" t="s">
        <v>362</v>
      </c>
      <c r="D109" s="283" t="s">
        <v>91</v>
      </c>
      <c r="E109" s="284" t="s">
        <v>416</v>
      </c>
      <c r="F109" s="285">
        <v>40839</v>
      </c>
      <c r="G109" s="283" t="s">
        <v>878</v>
      </c>
      <c r="H109" s="281">
        <v>7</v>
      </c>
      <c r="I109" s="283" t="s">
        <v>471</v>
      </c>
      <c r="P109" s="273"/>
    </row>
    <row r="110" spans="1:16" s="278" customFormat="1" ht="10.5" customHeight="1" outlineLevel="2">
      <c r="A110" s="281">
        <v>11</v>
      </c>
      <c r="B110" s="282">
        <v>2011</v>
      </c>
      <c r="C110" s="283" t="s">
        <v>362</v>
      </c>
      <c r="D110" s="283" t="s">
        <v>91</v>
      </c>
      <c r="E110" s="284" t="s">
        <v>393</v>
      </c>
      <c r="F110" s="285">
        <v>40848</v>
      </c>
      <c r="G110" s="283" t="s">
        <v>963</v>
      </c>
      <c r="H110" s="281">
        <v>5</v>
      </c>
      <c r="I110" s="283" t="s">
        <v>462</v>
      </c>
      <c r="J110" s="306"/>
      <c r="P110" s="273"/>
    </row>
    <row r="111" spans="1:16" s="278" customFormat="1" ht="10.5" customHeight="1" outlineLevel="2">
      <c r="A111" s="282">
        <v>5</v>
      </c>
      <c r="B111" s="281">
        <v>2011</v>
      </c>
      <c r="C111" s="283" t="s">
        <v>362</v>
      </c>
      <c r="D111" s="291" t="s">
        <v>91</v>
      </c>
      <c r="E111" s="292" t="s">
        <v>325</v>
      </c>
      <c r="F111" s="285">
        <v>40685</v>
      </c>
      <c r="G111" s="283" t="s">
        <v>790</v>
      </c>
      <c r="H111" s="281">
        <v>7</v>
      </c>
      <c r="I111" s="283" t="s">
        <v>1</v>
      </c>
      <c r="J111" s="306"/>
      <c r="P111" s="273"/>
    </row>
    <row r="112" spans="1:16" s="278" customFormat="1" ht="10.5" customHeight="1" outlineLevel="2">
      <c r="A112" s="286">
        <v>3</v>
      </c>
      <c r="B112" s="287">
        <v>2012</v>
      </c>
      <c r="C112" s="288" t="s">
        <v>362</v>
      </c>
      <c r="D112" s="288" t="s">
        <v>91</v>
      </c>
      <c r="E112" s="289" t="s">
        <v>389</v>
      </c>
      <c r="F112" s="290">
        <v>40985</v>
      </c>
      <c r="G112" s="288" t="s">
        <v>696</v>
      </c>
      <c r="H112" s="286">
        <v>5</v>
      </c>
      <c r="I112" s="288" t="s">
        <v>376</v>
      </c>
      <c r="J112" s="306"/>
      <c r="P112" s="273"/>
    </row>
    <row r="113" spans="1:16" s="278" customFormat="1" ht="10.5" customHeight="1" outlineLevel="2">
      <c r="A113" s="273">
        <v>3</v>
      </c>
      <c r="B113" s="273">
        <v>2013</v>
      </c>
      <c r="C113" s="275" t="s">
        <v>362</v>
      </c>
      <c r="D113" s="293" t="s">
        <v>91</v>
      </c>
      <c r="E113" s="279" t="s">
        <v>422</v>
      </c>
      <c r="F113" s="277">
        <v>41336</v>
      </c>
      <c r="G113" s="275" t="s">
        <v>790</v>
      </c>
      <c r="H113" s="273">
        <v>10</v>
      </c>
      <c r="I113" s="275" t="s">
        <v>69</v>
      </c>
      <c r="J113" s="306"/>
      <c r="P113" s="273"/>
    </row>
    <row r="114" spans="1:16" s="278" customFormat="1" ht="10.5" customHeight="1" outlineLevel="2">
      <c r="A114" s="273">
        <v>3</v>
      </c>
      <c r="B114" s="273">
        <v>2013</v>
      </c>
      <c r="C114" s="275" t="s">
        <v>362</v>
      </c>
      <c r="D114" s="293" t="s">
        <v>91</v>
      </c>
      <c r="E114" s="279" t="s">
        <v>389</v>
      </c>
      <c r="F114" s="277">
        <v>41349</v>
      </c>
      <c r="G114" s="275" t="s">
        <v>790</v>
      </c>
      <c r="H114" s="273">
        <v>5</v>
      </c>
      <c r="I114" s="275" t="s">
        <v>387</v>
      </c>
      <c r="P114" s="273"/>
    </row>
    <row r="115" spans="1:16" s="278" customFormat="1" ht="10.5" customHeight="1" outlineLevel="1">
      <c r="A115" s="273"/>
      <c r="B115" s="273"/>
      <c r="C115" s="275"/>
      <c r="D115" s="293" t="s">
        <v>92</v>
      </c>
      <c r="E115" s="279"/>
      <c r="F115" s="277"/>
      <c r="G115" s="275"/>
      <c r="H115" s="273">
        <f>SUBTOTAL(9,H108:H114)</f>
        <v>44</v>
      </c>
      <c r="I115" s="275"/>
      <c r="P115" s="273"/>
    </row>
    <row r="116" spans="1:16" s="278" customFormat="1" ht="10.5" customHeight="1" outlineLevel="2">
      <c r="A116" s="295">
        <v>6</v>
      </c>
      <c r="B116" s="295">
        <v>2011</v>
      </c>
      <c r="C116" s="296" t="s">
        <v>362</v>
      </c>
      <c r="D116" s="296" t="s">
        <v>467</v>
      </c>
      <c r="E116" s="297" t="s">
        <v>378</v>
      </c>
      <c r="F116" s="298">
        <v>40719</v>
      </c>
      <c r="G116" s="299" t="s">
        <v>853</v>
      </c>
      <c r="H116" s="295">
        <v>10</v>
      </c>
      <c r="I116" s="296" t="s">
        <v>379</v>
      </c>
      <c r="P116" s="273"/>
    </row>
    <row r="117" spans="1:16" s="278" customFormat="1" ht="10.5" customHeight="1" outlineLevel="2">
      <c r="A117" s="281">
        <v>10</v>
      </c>
      <c r="B117" s="282">
        <v>2011</v>
      </c>
      <c r="C117" s="283" t="s">
        <v>362</v>
      </c>
      <c r="D117" s="283" t="s">
        <v>467</v>
      </c>
      <c r="E117" s="284" t="s">
        <v>416</v>
      </c>
      <c r="F117" s="285">
        <v>40839</v>
      </c>
      <c r="G117" s="283" t="s">
        <v>879</v>
      </c>
      <c r="H117" s="281">
        <v>10</v>
      </c>
      <c r="I117" s="283" t="s">
        <v>449</v>
      </c>
      <c r="J117" s="306"/>
      <c r="P117" s="273"/>
    </row>
    <row r="118" spans="1:16" s="278" customFormat="1" ht="10.5" customHeight="1" outlineLevel="2">
      <c r="A118" s="281">
        <v>10</v>
      </c>
      <c r="B118" s="282">
        <v>2011</v>
      </c>
      <c r="C118" s="283" t="s">
        <v>362</v>
      </c>
      <c r="D118" s="283" t="s">
        <v>467</v>
      </c>
      <c r="E118" s="284" t="s">
        <v>416</v>
      </c>
      <c r="F118" s="285">
        <v>40839</v>
      </c>
      <c r="G118" s="283" t="s">
        <v>880</v>
      </c>
      <c r="H118" s="281">
        <v>10</v>
      </c>
      <c r="I118" s="283" t="s">
        <v>441</v>
      </c>
      <c r="J118" s="306"/>
      <c r="P118" s="273"/>
    </row>
    <row r="119" spans="1:16" s="278" customFormat="1" ht="10.5" customHeight="1" outlineLevel="2">
      <c r="A119" s="286">
        <v>10</v>
      </c>
      <c r="B119" s="287">
        <v>2012</v>
      </c>
      <c r="C119" s="288" t="s">
        <v>362</v>
      </c>
      <c r="D119" s="288" t="s">
        <v>467</v>
      </c>
      <c r="E119" s="289" t="s">
        <v>416</v>
      </c>
      <c r="F119" s="290">
        <v>41196</v>
      </c>
      <c r="G119" s="288" t="s">
        <v>1480</v>
      </c>
      <c r="H119" s="286">
        <v>3</v>
      </c>
      <c r="I119" s="288" t="s">
        <v>203</v>
      </c>
      <c r="J119" s="306"/>
      <c r="P119" s="273"/>
    </row>
    <row r="120" spans="1:16" s="278" customFormat="1" ht="10.5" customHeight="1" outlineLevel="2">
      <c r="A120" s="273">
        <v>2</v>
      </c>
      <c r="B120" s="274">
        <v>2013</v>
      </c>
      <c r="C120" s="275" t="s">
        <v>362</v>
      </c>
      <c r="D120" s="275" t="s">
        <v>467</v>
      </c>
      <c r="E120" s="276" t="s">
        <v>378</v>
      </c>
      <c r="F120" s="277">
        <v>41321</v>
      </c>
      <c r="G120" s="275" t="s">
        <v>880</v>
      </c>
      <c r="H120" s="273">
        <v>10</v>
      </c>
      <c r="I120" s="275" t="s">
        <v>396</v>
      </c>
      <c r="J120" s="307"/>
      <c r="P120" s="273"/>
    </row>
    <row r="121" spans="1:16" s="278" customFormat="1" ht="10.5" customHeight="1" outlineLevel="2">
      <c r="A121" s="273">
        <v>3</v>
      </c>
      <c r="B121" s="273">
        <v>2013</v>
      </c>
      <c r="C121" s="275" t="s">
        <v>362</v>
      </c>
      <c r="D121" s="293" t="s">
        <v>467</v>
      </c>
      <c r="E121" s="279" t="s">
        <v>422</v>
      </c>
      <c r="F121" s="277">
        <v>41336</v>
      </c>
      <c r="G121" s="275" t="s">
        <v>1665</v>
      </c>
      <c r="H121" s="273">
        <v>7</v>
      </c>
      <c r="I121" s="275" t="s">
        <v>263</v>
      </c>
      <c r="J121" s="306"/>
      <c r="P121" s="273"/>
    </row>
    <row r="122" spans="1:16" s="278" customFormat="1" ht="10.5" customHeight="1" outlineLevel="2">
      <c r="A122" s="273">
        <v>6</v>
      </c>
      <c r="B122" s="273">
        <v>2013</v>
      </c>
      <c r="C122" s="293" t="s">
        <v>362</v>
      </c>
      <c r="D122" s="275" t="s">
        <v>467</v>
      </c>
      <c r="E122" s="279" t="s">
        <v>325</v>
      </c>
      <c r="F122" s="277">
        <v>41434</v>
      </c>
      <c r="G122" s="275" t="s">
        <v>1767</v>
      </c>
      <c r="H122" s="273">
        <v>3</v>
      </c>
      <c r="I122" s="275" t="s">
        <v>249</v>
      </c>
      <c r="J122" s="306"/>
      <c r="P122" s="273"/>
    </row>
    <row r="123" spans="1:16" s="278" customFormat="1" ht="10.5" customHeight="1" outlineLevel="2">
      <c r="A123" s="273">
        <v>10</v>
      </c>
      <c r="B123" s="274">
        <v>2013</v>
      </c>
      <c r="C123" s="275" t="s">
        <v>362</v>
      </c>
      <c r="D123" s="275" t="s">
        <v>467</v>
      </c>
      <c r="E123" s="276" t="s">
        <v>416</v>
      </c>
      <c r="F123" s="277">
        <v>41560</v>
      </c>
      <c r="G123" s="275" t="s">
        <v>1768</v>
      </c>
      <c r="H123" s="273">
        <v>3</v>
      </c>
      <c r="I123" s="275" t="s">
        <v>408</v>
      </c>
      <c r="P123" s="273"/>
    </row>
    <row r="124" spans="1:16" s="278" customFormat="1" ht="10.5" customHeight="1" outlineLevel="1">
      <c r="A124" s="273"/>
      <c r="B124" s="274"/>
      <c r="C124" s="275"/>
      <c r="D124" s="275" t="s">
        <v>468</v>
      </c>
      <c r="E124" s="276"/>
      <c r="F124" s="277"/>
      <c r="G124" s="275"/>
      <c r="H124" s="273">
        <f>SUBTOTAL(9,H116:H123)</f>
        <v>56</v>
      </c>
      <c r="I124" s="275"/>
      <c r="P124" s="273"/>
    </row>
    <row r="125" spans="1:16" s="278" customFormat="1" ht="10.5" customHeight="1" outlineLevel="2">
      <c r="A125" s="295">
        <v>3</v>
      </c>
      <c r="B125" s="295">
        <v>2011</v>
      </c>
      <c r="C125" s="296" t="s">
        <v>391</v>
      </c>
      <c r="D125" s="296" t="s">
        <v>766</v>
      </c>
      <c r="E125" s="297" t="s">
        <v>388</v>
      </c>
      <c r="F125" s="298">
        <v>40615</v>
      </c>
      <c r="G125" s="299" t="s">
        <v>767</v>
      </c>
      <c r="H125" s="295">
        <v>5</v>
      </c>
      <c r="I125" s="296" t="s">
        <v>392</v>
      </c>
      <c r="J125" s="306"/>
      <c r="P125" s="273"/>
    </row>
    <row r="126" spans="1:16" s="278" customFormat="1" ht="10.5" customHeight="1" outlineLevel="2">
      <c r="A126" s="308">
        <v>5</v>
      </c>
      <c r="B126" s="308">
        <v>2013</v>
      </c>
      <c r="C126" s="309" t="s">
        <v>391</v>
      </c>
      <c r="D126" s="309" t="s">
        <v>766</v>
      </c>
      <c r="E126" s="310" t="s">
        <v>388</v>
      </c>
      <c r="F126" s="311">
        <v>41399</v>
      </c>
      <c r="G126" s="312" t="s">
        <v>1769</v>
      </c>
      <c r="H126" s="308">
        <v>5</v>
      </c>
      <c r="I126" s="309" t="s">
        <v>486</v>
      </c>
      <c r="J126" s="313"/>
      <c r="P126" s="273"/>
    </row>
    <row r="127" spans="1:16" s="278" customFormat="1" ht="10.5" customHeight="1" outlineLevel="1">
      <c r="A127" s="308"/>
      <c r="B127" s="308"/>
      <c r="C127" s="309"/>
      <c r="D127" s="309" t="s">
        <v>768</v>
      </c>
      <c r="E127" s="310"/>
      <c r="F127" s="311"/>
      <c r="G127" s="312"/>
      <c r="H127" s="308">
        <f>SUBTOTAL(9,H125:H126)</f>
        <v>10</v>
      </c>
      <c r="I127" s="309"/>
      <c r="J127" s="313"/>
      <c r="P127" s="273"/>
    </row>
    <row r="128" spans="1:16" s="278" customFormat="1" ht="10.5" customHeight="1" outlineLevel="2">
      <c r="A128" s="273">
        <v>3</v>
      </c>
      <c r="B128" s="273">
        <v>2013</v>
      </c>
      <c r="C128" s="275" t="s">
        <v>428</v>
      </c>
      <c r="D128" s="293" t="s">
        <v>1666</v>
      </c>
      <c r="E128" s="279" t="s">
        <v>422</v>
      </c>
      <c r="F128" s="277">
        <v>41336</v>
      </c>
      <c r="G128" s="275" t="s">
        <v>1667</v>
      </c>
      <c r="H128" s="273">
        <v>3</v>
      </c>
      <c r="I128" s="275" t="s">
        <v>1668</v>
      </c>
      <c r="J128" s="271"/>
      <c r="P128" s="273"/>
    </row>
    <row r="129" spans="1:16" s="278" customFormat="1" ht="10.5" customHeight="1" outlineLevel="2">
      <c r="A129" s="273">
        <v>6</v>
      </c>
      <c r="B129" s="273">
        <v>2013</v>
      </c>
      <c r="C129" s="293" t="s">
        <v>428</v>
      </c>
      <c r="D129" s="293" t="s">
        <v>1666</v>
      </c>
      <c r="E129" s="279" t="s">
        <v>325</v>
      </c>
      <c r="F129" s="277">
        <v>41434</v>
      </c>
      <c r="G129" s="275" t="s">
        <v>1770</v>
      </c>
      <c r="H129" s="273">
        <v>7</v>
      </c>
      <c r="I129" s="275" t="s">
        <v>1771</v>
      </c>
      <c r="P129" s="273"/>
    </row>
    <row r="130" spans="1:16" s="278" customFormat="1" ht="10.5" customHeight="1" outlineLevel="1">
      <c r="A130" s="273"/>
      <c r="B130" s="273"/>
      <c r="C130" s="293"/>
      <c r="D130" s="293" t="s">
        <v>1669</v>
      </c>
      <c r="E130" s="279"/>
      <c r="F130" s="277"/>
      <c r="G130" s="275"/>
      <c r="H130" s="273">
        <f>SUBTOTAL(9,H128:H129)</f>
        <v>10</v>
      </c>
      <c r="I130" s="275"/>
      <c r="P130" s="273"/>
    </row>
    <row r="131" spans="1:16" s="233" customFormat="1" ht="10.5" customHeight="1" outlineLevel="2">
      <c r="A131" s="234">
        <v>10</v>
      </c>
      <c r="B131" s="304">
        <v>2013</v>
      </c>
      <c r="C131" s="415" t="s">
        <v>391</v>
      </c>
      <c r="D131" s="249" t="s">
        <v>1645</v>
      </c>
      <c r="E131" s="305" t="s">
        <v>416</v>
      </c>
      <c r="F131" s="252">
        <v>41560</v>
      </c>
      <c r="G131" s="249" t="s">
        <v>1772</v>
      </c>
      <c r="H131" s="234">
        <v>7</v>
      </c>
      <c r="I131" s="249" t="s">
        <v>101</v>
      </c>
      <c r="J131" s="232" t="s">
        <v>2030</v>
      </c>
      <c r="P131" s="234"/>
    </row>
    <row r="132" spans="1:16" s="233" customFormat="1" ht="10.5" customHeight="1" outlineLevel="2">
      <c r="A132" s="234">
        <v>10</v>
      </c>
      <c r="B132" s="304">
        <v>2013</v>
      </c>
      <c r="C132" s="415" t="s">
        <v>391</v>
      </c>
      <c r="D132" s="249" t="s">
        <v>1645</v>
      </c>
      <c r="E132" s="305" t="s">
        <v>416</v>
      </c>
      <c r="F132" s="252">
        <v>41560</v>
      </c>
      <c r="G132" s="249" t="s">
        <v>1773</v>
      </c>
      <c r="H132" s="234">
        <v>10</v>
      </c>
      <c r="I132" s="249" t="s">
        <v>865</v>
      </c>
      <c r="P132" s="234"/>
    </row>
    <row r="133" spans="1:16" s="233" customFormat="1" ht="10.5" customHeight="1" outlineLevel="2">
      <c r="A133" s="416">
        <v>3</v>
      </c>
      <c r="B133" s="416">
        <v>2013</v>
      </c>
      <c r="C133" s="415" t="s">
        <v>391</v>
      </c>
      <c r="D133" s="415" t="s">
        <v>1645</v>
      </c>
      <c r="E133" s="417" t="s">
        <v>390</v>
      </c>
      <c r="F133" s="418">
        <v>41307</v>
      </c>
      <c r="G133" s="419" t="s">
        <v>1649</v>
      </c>
      <c r="H133" s="416">
        <v>5</v>
      </c>
      <c r="I133" s="415" t="s">
        <v>461</v>
      </c>
      <c r="J133" s="237"/>
      <c r="P133" s="234"/>
    </row>
    <row r="134" spans="1:16" s="233" customFormat="1" ht="10.5" customHeight="1" outlineLevel="2">
      <c r="A134" s="416">
        <v>11</v>
      </c>
      <c r="B134" s="416">
        <v>2013</v>
      </c>
      <c r="C134" s="415" t="s">
        <v>391</v>
      </c>
      <c r="D134" s="415" t="s">
        <v>1645</v>
      </c>
      <c r="E134" s="417" t="s">
        <v>315</v>
      </c>
      <c r="F134" s="418">
        <v>41582</v>
      </c>
      <c r="G134" s="419" t="s">
        <v>1649</v>
      </c>
      <c r="H134" s="416">
        <v>5</v>
      </c>
      <c r="I134" s="415" t="s">
        <v>392</v>
      </c>
      <c r="J134" s="237"/>
      <c r="P134" s="234"/>
    </row>
    <row r="135" spans="1:16" s="233" customFormat="1" ht="10.5" customHeight="1" outlineLevel="2">
      <c r="A135" s="416">
        <v>11</v>
      </c>
      <c r="B135" s="416">
        <v>2013</v>
      </c>
      <c r="C135" s="415" t="s">
        <v>391</v>
      </c>
      <c r="D135" s="415" t="s">
        <v>1645</v>
      </c>
      <c r="E135" s="417" t="s">
        <v>315</v>
      </c>
      <c r="F135" s="418">
        <v>41582</v>
      </c>
      <c r="G135" s="419" t="s">
        <v>2031</v>
      </c>
      <c r="H135" s="416">
        <v>5</v>
      </c>
      <c r="I135" s="415" t="s">
        <v>461</v>
      </c>
      <c r="J135" s="237"/>
      <c r="P135" s="234"/>
    </row>
    <row r="136" spans="1:16" s="233" customFormat="1" ht="10.5" customHeight="1" outlineLevel="1">
      <c r="A136" s="416"/>
      <c r="B136" s="416"/>
      <c r="C136" s="415"/>
      <c r="D136" s="415" t="s">
        <v>1646</v>
      </c>
      <c r="E136" s="417"/>
      <c r="F136" s="418"/>
      <c r="G136" s="419"/>
      <c r="H136" s="416">
        <f>SUBTOTAL(9,H131:H135)</f>
        <v>32</v>
      </c>
      <c r="I136" s="415"/>
      <c r="J136" s="237"/>
      <c r="P136" s="234"/>
    </row>
    <row r="137" spans="1:16" s="278" customFormat="1" ht="10.5" customHeight="1" outlineLevel="2">
      <c r="A137" s="281">
        <v>3</v>
      </c>
      <c r="B137" s="281">
        <v>2011</v>
      </c>
      <c r="C137" s="283" t="s">
        <v>363</v>
      </c>
      <c r="D137" s="283" t="s">
        <v>245</v>
      </c>
      <c r="E137" s="292" t="s">
        <v>422</v>
      </c>
      <c r="F137" s="285">
        <v>40608</v>
      </c>
      <c r="G137" s="294" t="s">
        <v>721</v>
      </c>
      <c r="H137" s="281">
        <v>7</v>
      </c>
      <c r="I137" s="283" t="s">
        <v>171</v>
      </c>
      <c r="J137" s="306"/>
      <c r="P137" s="273"/>
    </row>
    <row r="138" spans="1:16" s="278" customFormat="1" ht="10.5" customHeight="1" outlineLevel="2">
      <c r="A138" s="281">
        <v>11</v>
      </c>
      <c r="B138" s="282">
        <v>2011</v>
      </c>
      <c r="C138" s="283" t="s">
        <v>363</v>
      </c>
      <c r="D138" s="283" t="s">
        <v>245</v>
      </c>
      <c r="E138" s="284" t="s">
        <v>395</v>
      </c>
      <c r="F138" s="285">
        <v>40853</v>
      </c>
      <c r="G138" s="283" t="s">
        <v>970</v>
      </c>
      <c r="H138" s="281">
        <v>10</v>
      </c>
      <c r="I138" s="283" t="s">
        <v>460</v>
      </c>
      <c r="J138" s="306"/>
      <c r="P138" s="273"/>
    </row>
    <row r="139" spans="1:16" s="278" customFormat="1" ht="10.5" customHeight="1" outlineLevel="2">
      <c r="A139" s="281">
        <v>10</v>
      </c>
      <c r="B139" s="282">
        <v>2011</v>
      </c>
      <c r="C139" s="283" t="s">
        <v>363</v>
      </c>
      <c r="D139" s="283" t="s">
        <v>245</v>
      </c>
      <c r="E139" s="284" t="s">
        <v>470</v>
      </c>
      <c r="F139" s="285">
        <v>40845</v>
      </c>
      <c r="G139" s="283" t="s">
        <v>953</v>
      </c>
      <c r="H139" s="281">
        <v>5</v>
      </c>
      <c r="I139" s="283" t="s">
        <v>459</v>
      </c>
      <c r="J139" s="306"/>
      <c r="P139" s="273"/>
    </row>
    <row r="140" spans="1:16" s="278" customFormat="1" ht="10.5" customHeight="1" outlineLevel="2">
      <c r="A140" s="281">
        <v>10</v>
      </c>
      <c r="B140" s="282">
        <v>2011</v>
      </c>
      <c r="C140" s="283" t="s">
        <v>363</v>
      </c>
      <c r="D140" s="283" t="s">
        <v>245</v>
      </c>
      <c r="E140" s="284" t="s">
        <v>416</v>
      </c>
      <c r="F140" s="285">
        <v>40839</v>
      </c>
      <c r="G140" s="283" t="s">
        <v>881</v>
      </c>
      <c r="H140" s="281">
        <v>7</v>
      </c>
      <c r="I140" s="283" t="s">
        <v>676</v>
      </c>
      <c r="J140" s="306"/>
      <c r="P140" s="273"/>
    </row>
    <row r="141" spans="1:16" s="278" customFormat="1" ht="10.5" customHeight="1" outlineLevel="2">
      <c r="A141" s="439">
        <v>5</v>
      </c>
      <c r="B141" s="439">
        <v>2012</v>
      </c>
      <c r="C141" s="440" t="s">
        <v>363</v>
      </c>
      <c r="D141" s="440" t="s">
        <v>245</v>
      </c>
      <c r="E141" s="468" t="s">
        <v>1375</v>
      </c>
      <c r="F141" s="469">
        <v>41055</v>
      </c>
      <c r="G141" s="441" t="s">
        <v>970</v>
      </c>
      <c r="H141" s="439">
        <v>10</v>
      </c>
      <c r="I141" s="440" t="s">
        <v>1379</v>
      </c>
      <c r="J141" s="306"/>
      <c r="P141" s="273"/>
    </row>
    <row r="142" spans="1:16" s="278" customFormat="1" ht="10.5" customHeight="1" outlineLevel="2">
      <c r="A142" s="286">
        <v>3</v>
      </c>
      <c r="B142" s="287">
        <v>2012</v>
      </c>
      <c r="C142" s="288" t="s">
        <v>363</v>
      </c>
      <c r="D142" s="288" t="s">
        <v>245</v>
      </c>
      <c r="E142" s="289" t="s">
        <v>422</v>
      </c>
      <c r="F142" s="290">
        <v>40972</v>
      </c>
      <c r="G142" s="288" t="s">
        <v>1021</v>
      </c>
      <c r="H142" s="286">
        <v>10</v>
      </c>
      <c r="I142" s="288" t="s">
        <v>489</v>
      </c>
      <c r="J142" s="306"/>
      <c r="P142" s="273"/>
    </row>
    <row r="143" spans="1:16" s="278" customFormat="1" ht="10.5" customHeight="1" outlineLevel="2">
      <c r="A143" s="286">
        <v>3</v>
      </c>
      <c r="B143" s="287">
        <v>2012</v>
      </c>
      <c r="C143" s="288" t="s">
        <v>363</v>
      </c>
      <c r="D143" s="288" t="s">
        <v>245</v>
      </c>
      <c r="E143" s="289" t="s">
        <v>422</v>
      </c>
      <c r="F143" s="290">
        <v>40972</v>
      </c>
      <c r="G143" s="288" t="s">
        <v>1022</v>
      </c>
      <c r="H143" s="286">
        <v>7</v>
      </c>
      <c r="I143" s="288" t="s">
        <v>263</v>
      </c>
      <c r="J143" s="306"/>
      <c r="P143" s="273"/>
    </row>
    <row r="144" spans="1:16" s="278" customFormat="1" ht="10.5" customHeight="1" outlineLevel="2">
      <c r="A144" s="286">
        <v>3</v>
      </c>
      <c r="B144" s="287">
        <v>2012</v>
      </c>
      <c r="C144" s="288" t="s">
        <v>363</v>
      </c>
      <c r="D144" s="288" t="s">
        <v>245</v>
      </c>
      <c r="E144" s="289" t="s">
        <v>422</v>
      </c>
      <c r="F144" s="290">
        <v>40972</v>
      </c>
      <c r="G144" s="288" t="s">
        <v>1023</v>
      </c>
      <c r="H144" s="286">
        <v>3</v>
      </c>
      <c r="I144" s="288" t="s">
        <v>67</v>
      </c>
      <c r="J144" s="306"/>
      <c r="P144" s="273"/>
    </row>
    <row r="145" spans="1:16" s="278" customFormat="1" ht="10.5" customHeight="1" outlineLevel="2">
      <c r="A145" s="286">
        <v>10</v>
      </c>
      <c r="B145" s="287">
        <v>2012</v>
      </c>
      <c r="C145" s="288" t="s">
        <v>363</v>
      </c>
      <c r="D145" s="288" t="s">
        <v>245</v>
      </c>
      <c r="E145" s="289" t="s">
        <v>416</v>
      </c>
      <c r="F145" s="290">
        <v>41196</v>
      </c>
      <c r="G145" s="288" t="s">
        <v>1481</v>
      </c>
      <c r="H145" s="286">
        <v>7</v>
      </c>
      <c r="I145" s="288" t="s">
        <v>145</v>
      </c>
      <c r="J145" s="306"/>
      <c r="P145" s="273"/>
    </row>
    <row r="146" spans="1:16" s="278" customFormat="1" ht="10.5" customHeight="1" outlineLevel="2">
      <c r="A146" s="286">
        <v>10</v>
      </c>
      <c r="B146" s="287">
        <v>2012</v>
      </c>
      <c r="C146" s="288" t="s">
        <v>363</v>
      </c>
      <c r="D146" s="288" t="s">
        <v>245</v>
      </c>
      <c r="E146" s="289" t="s">
        <v>416</v>
      </c>
      <c r="F146" s="290">
        <v>41196</v>
      </c>
      <c r="G146" s="288" t="s">
        <v>1482</v>
      </c>
      <c r="H146" s="286">
        <v>3</v>
      </c>
      <c r="I146" s="288" t="s">
        <v>401</v>
      </c>
      <c r="J146" s="306"/>
      <c r="P146" s="273"/>
    </row>
    <row r="147" spans="1:16" s="278" customFormat="1" ht="10.5" customHeight="1" outlineLevel="2">
      <c r="A147" s="439">
        <v>5</v>
      </c>
      <c r="B147" s="439">
        <v>2012</v>
      </c>
      <c r="C147" s="440" t="s">
        <v>363</v>
      </c>
      <c r="D147" s="440" t="s">
        <v>245</v>
      </c>
      <c r="E147" s="468" t="s">
        <v>325</v>
      </c>
      <c r="F147" s="469">
        <v>41049</v>
      </c>
      <c r="G147" s="441" t="s">
        <v>970</v>
      </c>
      <c r="H147" s="439">
        <v>10</v>
      </c>
      <c r="I147" s="440" t="s">
        <v>524</v>
      </c>
      <c r="J147" s="271"/>
      <c r="P147" s="273"/>
    </row>
    <row r="148" spans="1:16" s="278" customFormat="1" ht="10.5" customHeight="1" outlineLevel="2">
      <c r="A148" s="273">
        <v>3</v>
      </c>
      <c r="B148" s="273">
        <v>2013</v>
      </c>
      <c r="C148" s="275" t="s">
        <v>363</v>
      </c>
      <c r="D148" s="293" t="s">
        <v>245</v>
      </c>
      <c r="E148" s="279" t="s">
        <v>422</v>
      </c>
      <c r="F148" s="277">
        <v>41336</v>
      </c>
      <c r="G148" s="275" t="s">
        <v>1670</v>
      </c>
      <c r="H148" s="273">
        <v>7</v>
      </c>
      <c r="I148" s="275" t="s">
        <v>83</v>
      </c>
      <c r="J148" s="271"/>
      <c r="P148" s="273"/>
    </row>
    <row r="149" spans="1:16" s="278" customFormat="1" ht="10.5" customHeight="1" outlineLevel="2">
      <c r="A149" s="273">
        <v>10</v>
      </c>
      <c r="B149" s="274">
        <v>2013</v>
      </c>
      <c r="C149" s="275" t="s">
        <v>363</v>
      </c>
      <c r="D149" s="275" t="s">
        <v>245</v>
      </c>
      <c r="E149" s="276" t="s">
        <v>416</v>
      </c>
      <c r="F149" s="277">
        <v>41560</v>
      </c>
      <c r="G149" s="275" t="s">
        <v>1774</v>
      </c>
      <c r="H149" s="273">
        <v>3</v>
      </c>
      <c r="I149" s="275" t="s">
        <v>933</v>
      </c>
      <c r="P149" s="273"/>
    </row>
    <row r="150" spans="1:16" s="278" customFormat="1" ht="10.5" customHeight="1" outlineLevel="2">
      <c r="A150" s="273">
        <v>10</v>
      </c>
      <c r="B150" s="274">
        <v>2013</v>
      </c>
      <c r="C150" s="275" t="s">
        <v>363</v>
      </c>
      <c r="D150" s="275" t="s">
        <v>245</v>
      </c>
      <c r="E150" s="276" t="s">
        <v>416</v>
      </c>
      <c r="F150" s="277">
        <v>41560</v>
      </c>
      <c r="G150" s="275" t="s">
        <v>1775</v>
      </c>
      <c r="H150" s="273">
        <v>10</v>
      </c>
      <c r="I150" s="275" t="s">
        <v>904</v>
      </c>
      <c r="P150" s="273"/>
    </row>
    <row r="151" spans="1:16" s="278" customFormat="1" ht="10.5" customHeight="1" outlineLevel="2">
      <c r="A151" s="273">
        <v>10</v>
      </c>
      <c r="B151" s="274">
        <v>2013</v>
      </c>
      <c r="C151" s="275" t="s">
        <v>363</v>
      </c>
      <c r="D151" s="275" t="s">
        <v>245</v>
      </c>
      <c r="E151" s="276" t="s">
        <v>416</v>
      </c>
      <c r="F151" s="277">
        <v>41560</v>
      </c>
      <c r="G151" s="275" t="s">
        <v>1776</v>
      </c>
      <c r="H151" s="273">
        <v>10</v>
      </c>
      <c r="I151" s="275" t="s">
        <v>664</v>
      </c>
      <c r="P151" s="273"/>
    </row>
    <row r="152" spans="1:16" s="278" customFormat="1" ht="10.5" customHeight="1" outlineLevel="2">
      <c r="A152" s="273">
        <v>10</v>
      </c>
      <c r="B152" s="274">
        <v>2013</v>
      </c>
      <c r="C152" s="275" t="s">
        <v>363</v>
      </c>
      <c r="D152" s="275" t="s">
        <v>245</v>
      </c>
      <c r="E152" s="276" t="s">
        <v>416</v>
      </c>
      <c r="F152" s="277">
        <v>41560</v>
      </c>
      <c r="G152" s="275" t="s">
        <v>1777</v>
      </c>
      <c r="H152" s="273">
        <v>10</v>
      </c>
      <c r="I152" s="275" t="s">
        <v>442</v>
      </c>
      <c r="P152" s="273"/>
    </row>
    <row r="153" spans="1:16" s="278" customFormat="1" ht="10.5" customHeight="1" outlineLevel="2">
      <c r="A153" s="273">
        <v>10</v>
      </c>
      <c r="B153" s="274">
        <v>2013</v>
      </c>
      <c r="C153" s="275" t="s">
        <v>363</v>
      </c>
      <c r="D153" s="275" t="s">
        <v>245</v>
      </c>
      <c r="E153" s="276" t="s">
        <v>416</v>
      </c>
      <c r="F153" s="277">
        <v>41560</v>
      </c>
      <c r="G153" s="275" t="s">
        <v>1778</v>
      </c>
      <c r="H153" s="273">
        <v>7</v>
      </c>
      <c r="I153" s="275" t="s">
        <v>457</v>
      </c>
      <c r="P153" s="273"/>
    </row>
    <row r="154" spans="1:16" s="278" customFormat="1" ht="10.5" customHeight="1" outlineLevel="2">
      <c r="A154" s="273">
        <v>10</v>
      </c>
      <c r="B154" s="274">
        <v>2013</v>
      </c>
      <c r="C154" s="275" t="s">
        <v>363</v>
      </c>
      <c r="D154" s="275" t="s">
        <v>245</v>
      </c>
      <c r="E154" s="276" t="s">
        <v>395</v>
      </c>
      <c r="F154" s="277">
        <v>41574</v>
      </c>
      <c r="G154" s="275" t="s">
        <v>1779</v>
      </c>
      <c r="H154" s="273">
        <v>10</v>
      </c>
      <c r="I154" s="275" t="s">
        <v>379</v>
      </c>
      <c r="P154" s="273"/>
    </row>
    <row r="155" spans="1:16" s="278" customFormat="1" ht="10.5" customHeight="1" outlineLevel="1">
      <c r="A155" s="273"/>
      <c r="B155" s="274"/>
      <c r="C155" s="275"/>
      <c r="D155" s="275" t="s">
        <v>248</v>
      </c>
      <c r="E155" s="276"/>
      <c r="F155" s="277"/>
      <c r="G155" s="275"/>
      <c r="H155" s="273">
        <f>SUBTOTAL(9,H137:H154)</f>
        <v>136</v>
      </c>
      <c r="I155" s="275"/>
      <c r="P155" s="273"/>
    </row>
    <row r="156" spans="1:16" s="278" customFormat="1" ht="10.5" customHeight="1" outlineLevel="2">
      <c r="A156" s="281">
        <v>3</v>
      </c>
      <c r="B156" s="282">
        <v>2011</v>
      </c>
      <c r="C156" s="283" t="s">
        <v>362</v>
      </c>
      <c r="D156" s="283" t="s">
        <v>318</v>
      </c>
      <c r="E156" s="284" t="s">
        <v>388</v>
      </c>
      <c r="F156" s="285">
        <v>40615</v>
      </c>
      <c r="G156" s="283" t="s">
        <v>769</v>
      </c>
      <c r="H156" s="281">
        <v>5</v>
      </c>
      <c r="I156" s="283" t="s">
        <v>387</v>
      </c>
      <c r="J156" s="271"/>
      <c r="P156" s="273"/>
    </row>
    <row r="157" spans="1:16" s="278" customFormat="1" ht="10.5" customHeight="1" outlineLevel="2">
      <c r="A157" s="286">
        <v>3</v>
      </c>
      <c r="B157" s="287">
        <v>2012</v>
      </c>
      <c r="C157" s="288" t="s">
        <v>362</v>
      </c>
      <c r="D157" s="288" t="s">
        <v>318</v>
      </c>
      <c r="E157" s="289" t="s">
        <v>388</v>
      </c>
      <c r="F157" s="290">
        <v>40979</v>
      </c>
      <c r="G157" s="288" t="s">
        <v>769</v>
      </c>
      <c r="H157" s="286">
        <v>10</v>
      </c>
      <c r="I157" s="288" t="s">
        <v>396</v>
      </c>
      <c r="P157" s="273"/>
    </row>
    <row r="158" spans="1:16" s="278" customFormat="1" ht="10.5" customHeight="1" outlineLevel="2">
      <c r="A158" s="273">
        <v>5</v>
      </c>
      <c r="B158" s="274">
        <v>2013</v>
      </c>
      <c r="C158" s="275" t="s">
        <v>362</v>
      </c>
      <c r="D158" s="275" t="s">
        <v>318</v>
      </c>
      <c r="E158" s="276" t="s">
        <v>388</v>
      </c>
      <c r="F158" s="277">
        <v>41399</v>
      </c>
      <c r="G158" s="275" t="s">
        <v>1780</v>
      </c>
      <c r="H158" s="273">
        <v>5</v>
      </c>
      <c r="I158" s="275" t="s">
        <v>396</v>
      </c>
      <c r="P158" s="273"/>
    </row>
    <row r="159" spans="1:16" s="278" customFormat="1" ht="10.5" customHeight="1" outlineLevel="1">
      <c r="A159" s="273"/>
      <c r="B159" s="274"/>
      <c r="C159" s="275"/>
      <c r="D159" s="275" t="s">
        <v>319</v>
      </c>
      <c r="E159" s="276"/>
      <c r="F159" s="277"/>
      <c r="G159" s="275"/>
      <c r="H159" s="273">
        <f>SUBTOTAL(9,H156:H158)</f>
        <v>20</v>
      </c>
      <c r="I159" s="275"/>
      <c r="P159" s="273"/>
    </row>
    <row r="160" spans="1:16" s="278" customFormat="1" ht="10.5" customHeight="1" outlineLevel="2">
      <c r="A160" s="273">
        <v>2</v>
      </c>
      <c r="B160" s="274">
        <v>2013</v>
      </c>
      <c r="C160" s="275" t="s">
        <v>362</v>
      </c>
      <c r="D160" s="275" t="s">
        <v>1614</v>
      </c>
      <c r="E160" s="276" t="s">
        <v>378</v>
      </c>
      <c r="F160" s="277">
        <v>41321</v>
      </c>
      <c r="G160" s="275" t="s">
        <v>882</v>
      </c>
      <c r="H160" s="273">
        <v>10</v>
      </c>
      <c r="I160" s="275" t="s">
        <v>379</v>
      </c>
      <c r="P160" s="273"/>
    </row>
    <row r="161" spans="1:16" s="278" customFormat="1" ht="10.5" customHeight="1" outlineLevel="2">
      <c r="A161" s="273">
        <v>3</v>
      </c>
      <c r="B161" s="274">
        <v>2013</v>
      </c>
      <c r="C161" s="275" t="s">
        <v>362</v>
      </c>
      <c r="D161" s="275" t="s">
        <v>1614</v>
      </c>
      <c r="E161" s="276" t="s">
        <v>373</v>
      </c>
      <c r="F161" s="277">
        <v>41350</v>
      </c>
      <c r="G161" s="275" t="s">
        <v>882</v>
      </c>
      <c r="H161" s="273">
        <v>10</v>
      </c>
      <c r="I161" s="275" t="s">
        <v>379</v>
      </c>
      <c r="P161" s="273"/>
    </row>
    <row r="162" spans="1:16" s="278" customFormat="1" ht="10.5" customHeight="1" outlineLevel="2">
      <c r="A162" s="273">
        <v>2</v>
      </c>
      <c r="B162" s="274">
        <v>2013</v>
      </c>
      <c r="C162" s="275" t="s">
        <v>362</v>
      </c>
      <c r="D162" s="275" t="s">
        <v>1614</v>
      </c>
      <c r="E162" s="276" t="s">
        <v>397</v>
      </c>
      <c r="F162" s="277">
        <v>41315</v>
      </c>
      <c r="G162" s="275" t="s">
        <v>1615</v>
      </c>
      <c r="H162" s="273">
        <v>5</v>
      </c>
      <c r="I162" s="275" t="s">
        <v>376</v>
      </c>
      <c r="P162" s="273"/>
    </row>
    <row r="163" spans="1:16" s="278" customFormat="1" ht="10.5" customHeight="1" outlineLevel="2">
      <c r="A163" s="273">
        <v>6</v>
      </c>
      <c r="B163" s="273">
        <v>2013</v>
      </c>
      <c r="C163" s="293" t="s">
        <v>362</v>
      </c>
      <c r="D163" s="275" t="s">
        <v>1614</v>
      </c>
      <c r="E163" s="279" t="s">
        <v>325</v>
      </c>
      <c r="F163" s="277">
        <v>41434</v>
      </c>
      <c r="G163" s="275" t="s">
        <v>1781</v>
      </c>
      <c r="H163" s="273">
        <v>7</v>
      </c>
      <c r="I163" s="275" t="s">
        <v>338</v>
      </c>
      <c r="P163" s="273"/>
    </row>
    <row r="164" spans="1:16" s="278" customFormat="1" ht="10.5" customHeight="1" outlineLevel="2">
      <c r="A164" s="273">
        <v>6</v>
      </c>
      <c r="B164" s="273">
        <v>2013</v>
      </c>
      <c r="C164" s="293" t="s">
        <v>362</v>
      </c>
      <c r="D164" s="275" t="s">
        <v>1614</v>
      </c>
      <c r="E164" s="279" t="s">
        <v>1758</v>
      </c>
      <c r="F164" s="277">
        <v>41441</v>
      </c>
      <c r="G164" s="275" t="s">
        <v>882</v>
      </c>
      <c r="H164" s="273">
        <v>5</v>
      </c>
      <c r="I164" s="275" t="s">
        <v>1782</v>
      </c>
      <c r="P164" s="273"/>
    </row>
    <row r="165" spans="1:16" s="278" customFormat="1" ht="10.5" customHeight="1" outlineLevel="1">
      <c r="A165" s="273"/>
      <c r="B165" s="273"/>
      <c r="C165" s="293"/>
      <c r="D165" s="275" t="s">
        <v>1616</v>
      </c>
      <c r="E165" s="279"/>
      <c r="F165" s="277"/>
      <c r="G165" s="275"/>
      <c r="H165" s="273">
        <f>SUBTOTAL(9,H160:H164)</f>
        <v>37</v>
      </c>
      <c r="I165" s="275"/>
      <c r="P165" s="273"/>
    </row>
    <row r="166" spans="1:16" s="278" customFormat="1" ht="10.5" customHeight="1" outlineLevel="2">
      <c r="A166" s="282">
        <v>5</v>
      </c>
      <c r="B166" s="281">
        <v>2011</v>
      </c>
      <c r="C166" s="283" t="s">
        <v>362</v>
      </c>
      <c r="D166" s="291" t="s">
        <v>115</v>
      </c>
      <c r="E166" s="292" t="s">
        <v>1380</v>
      </c>
      <c r="F166" s="285">
        <v>40691</v>
      </c>
      <c r="G166" s="283" t="s">
        <v>791</v>
      </c>
      <c r="H166" s="281">
        <v>5</v>
      </c>
      <c r="I166" s="283" t="s">
        <v>1381</v>
      </c>
      <c r="J166" s="306"/>
      <c r="P166" s="273"/>
    </row>
    <row r="167" spans="1:16" s="278" customFormat="1" ht="10.5" customHeight="1" outlineLevel="2">
      <c r="A167" s="281">
        <v>3</v>
      </c>
      <c r="B167" s="282">
        <v>2011</v>
      </c>
      <c r="C167" s="283" t="s">
        <v>362</v>
      </c>
      <c r="D167" s="283" t="s">
        <v>115</v>
      </c>
      <c r="E167" s="284" t="s">
        <v>440</v>
      </c>
      <c r="F167" s="285">
        <v>40628</v>
      </c>
      <c r="G167" s="283" t="s">
        <v>779</v>
      </c>
      <c r="H167" s="281">
        <v>10</v>
      </c>
      <c r="I167" s="283" t="s">
        <v>379</v>
      </c>
      <c r="J167" s="271"/>
      <c r="P167" s="273"/>
    </row>
    <row r="168" spans="1:16" s="278" customFormat="1" ht="10.5" customHeight="1" outlineLevel="2">
      <c r="A168" s="282">
        <v>5</v>
      </c>
      <c r="B168" s="281">
        <v>2011</v>
      </c>
      <c r="C168" s="283" t="s">
        <v>362</v>
      </c>
      <c r="D168" s="291" t="s">
        <v>115</v>
      </c>
      <c r="E168" s="292" t="s">
        <v>325</v>
      </c>
      <c r="F168" s="285">
        <v>40685</v>
      </c>
      <c r="G168" s="283" t="s">
        <v>791</v>
      </c>
      <c r="H168" s="281">
        <v>10</v>
      </c>
      <c r="I168" s="283" t="s">
        <v>328</v>
      </c>
      <c r="J168" s="306"/>
      <c r="P168" s="273"/>
    </row>
    <row r="169" spans="1:16" s="278" customFormat="1" ht="10.5" customHeight="1" outlineLevel="2">
      <c r="A169" s="287">
        <v>3</v>
      </c>
      <c r="B169" s="286">
        <v>2012</v>
      </c>
      <c r="C169" s="288" t="s">
        <v>362</v>
      </c>
      <c r="D169" s="314" t="s">
        <v>115</v>
      </c>
      <c r="E169" s="315" t="s">
        <v>440</v>
      </c>
      <c r="F169" s="290">
        <v>40992</v>
      </c>
      <c r="G169" s="288" t="s">
        <v>1280</v>
      </c>
      <c r="H169" s="286">
        <v>5</v>
      </c>
      <c r="I169" s="288" t="s">
        <v>376</v>
      </c>
      <c r="J169" s="306"/>
      <c r="P169" s="273"/>
    </row>
    <row r="170" spans="1:16" s="278" customFormat="1" ht="10.5" customHeight="1" outlineLevel="2">
      <c r="A170" s="287">
        <v>3</v>
      </c>
      <c r="B170" s="286">
        <v>2012</v>
      </c>
      <c r="C170" s="288" t="s">
        <v>362</v>
      </c>
      <c r="D170" s="314" t="s">
        <v>115</v>
      </c>
      <c r="E170" s="315" t="s">
        <v>440</v>
      </c>
      <c r="F170" s="290">
        <v>40992</v>
      </c>
      <c r="G170" s="288" t="s">
        <v>1281</v>
      </c>
      <c r="H170" s="286">
        <v>5</v>
      </c>
      <c r="I170" s="288" t="s">
        <v>387</v>
      </c>
      <c r="J170" s="306"/>
      <c r="P170" s="273"/>
    </row>
    <row r="171" spans="1:16" s="278" customFormat="1" ht="10.5" customHeight="1" outlineLevel="2">
      <c r="A171" s="273">
        <v>3</v>
      </c>
      <c r="B171" s="273">
        <v>2013</v>
      </c>
      <c r="C171" s="275" t="s">
        <v>362</v>
      </c>
      <c r="D171" s="293" t="s">
        <v>115</v>
      </c>
      <c r="E171" s="279" t="s">
        <v>422</v>
      </c>
      <c r="F171" s="277">
        <v>41336</v>
      </c>
      <c r="G171" s="275" t="s">
        <v>1671</v>
      </c>
      <c r="H171" s="273">
        <v>3</v>
      </c>
      <c r="I171" s="275" t="s">
        <v>175</v>
      </c>
      <c r="J171" s="306"/>
      <c r="P171" s="273"/>
    </row>
    <row r="172" spans="1:16" s="278" customFormat="1" ht="10.5" customHeight="1" outlineLevel="1">
      <c r="A172" s="273"/>
      <c r="B172" s="273"/>
      <c r="C172" s="275"/>
      <c r="D172" s="293" t="s">
        <v>137</v>
      </c>
      <c r="E172" s="279"/>
      <c r="F172" s="277"/>
      <c r="G172" s="275"/>
      <c r="H172" s="273">
        <f>SUBTOTAL(9,H166:H171)</f>
        <v>38</v>
      </c>
      <c r="I172" s="275"/>
      <c r="J172" s="306"/>
      <c r="P172" s="273"/>
    </row>
    <row r="173" spans="1:16" s="278" customFormat="1" ht="10.5" customHeight="1" outlineLevel="2">
      <c r="A173" s="439">
        <v>5</v>
      </c>
      <c r="B173" s="439">
        <v>2012</v>
      </c>
      <c r="C173" s="440" t="s">
        <v>362</v>
      </c>
      <c r="D173" s="440" t="s">
        <v>211</v>
      </c>
      <c r="E173" s="468" t="s">
        <v>325</v>
      </c>
      <c r="F173" s="469">
        <v>41049</v>
      </c>
      <c r="G173" s="441" t="s">
        <v>1308</v>
      </c>
      <c r="H173" s="439">
        <v>7</v>
      </c>
      <c r="I173" s="440" t="s">
        <v>338</v>
      </c>
      <c r="J173" s="306"/>
      <c r="P173" s="273"/>
    </row>
    <row r="174" spans="1:16" s="278" customFormat="1" ht="10.5" customHeight="1" outlineLevel="1">
      <c r="A174" s="439"/>
      <c r="B174" s="439"/>
      <c r="C174" s="440"/>
      <c r="D174" s="440" t="s">
        <v>212</v>
      </c>
      <c r="E174" s="468"/>
      <c r="F174" s="469"/>
      <c r="G174" s="441"/>
      <c r="H174" s="439">
        <f>SUBTOTAL(9,H173:H173)</f>
        <v>7</v>
      </c>
      <c r="I174" s="440"/>
      <c r="J174" s="306"/>
      <c r="P174" s="273"/>
    </row>
    <row r="175" spans="1:16" s="278" customFormat="1" ht="10.5" customHeight="1" outlineLevel="2">
      <c r="A175" s="281">
        <v>10</v>
      </c>
      <c r="B175" s="282">
        <v>2011</v>
      </c>
      <c r="C175" s="283" t="s">
        <v>362</v>
      </c>
      <c r="D175" s="283" t="s">
        <v>649</v>
      </c>
      <c r="E175" s="284" t="s">
        <v>416</v>
      </c>
      <c r="F175" s="285">
        <v>40839</v>
      </c>
      <c r="G175" s="283" t="s">
        <v>884</v>
      </c>
      <c r="H175" s="281">
        <v>3</v>
      </c>
      <c r="I175" s="283" t="s">
        <v>445</v>
      </c>
      <c r="J175" s="313"/>
      <c r="P175" s="273"/>
    </row>
    <row r="176" spans="1:16" s="278" customFormat="1" ht="10.5" customHeight="1" outlineLevel="2">
      <c r="A176" s="439">
        <v>5</v>
      </c>
      <c r="B176" s="439">
        <v>2012</v>
      </c>
      <c r="C176" s="440" t="s">
        <v>362</v>
      </c>
      <c r="D176" s="440" t="s">
        <v>649</v>
      </c>
      <c r="E176" s="468" t="s">
        <v>325</v>
      </c>
      <c r="F176" s="469">
        <v>41049</v>
      </c>
      <c r="G176" s="441" t="s">
        <v>1309</v>
      </c>
      <c r="H176" s="439">
        <v>10</v>
      </c>
      <c r="I176" s="440" t="s">
        <v>534</v>
      </c>
      <c r="J176" s="271"/>
      <c r="P176" s="273"/>
    </row>
    <row r="177" spans="1:16" s="278" customFormat="1" ht="10.5" customHeight="1" outlineLevel="1">
      <c r="A177" s="439"/>
      <c r="B177" s="439"/>
      <c r="C177" s="440"/>
      <c r="D177" s="440" t="s">
        <v>651</v>
      </c>
      <c r="E177" s="468"/>
      <c r="F177" s="469"/>
      <c r="G177" s="441"/>
      <c r="H177" s="439">
        <f>SUBTOTAL(9,H175:H176)</f>
        <v>13</v>
      </c>
      <c r="I177" s="440"/>
      <c r="J177" s="271"/>
      <c r="P177" s="273"/>
    </row>
    <row r="178" spans="1:16" s="278" customFormat="1" ht="10.5" customHeight="1" outlineLevel="2">
      <c r="A178" s="470">
        <v>3</v>
      </c>
      <c r="B178" s="470">
        <v>2013</v>
      </c>
      <c r="C178" s="471" t="s">
        <v>362</v>
      </c>
      <c r="D178" s="471" t="s">
        <v>153</v>
      </c>
      <c r="E178" s="472" t="s">
        <v>422</v>
      </c>
      <c r="F178" s="473">
        <v>41336</v>
      </c>
      <c r="G178" s="474" t="s">
        <v>1715</v>
      </c>
      <c r="H178" s="470">
        <v>3</v>
      </c>
      <c r="I178" s="471" t="s">
        <v>1716</v>
      </c>
      <c r="J178" s="271"/>
      <c r="P178" s="273"/>
    </row>
    <row r="179" spans="1:16" s="278" customFormat="1" ht="10.5" customHeight="1" outlineLevel="2">
      <c r="A179" s="273">
        <v>10</v>
      </c>
      <c r="B179" s="274">
        <v>2013</v>
      </c>
      <c r="C179" s="275" t="s">
        <v>362</v>
      </c>
      <c r="D179" s="275" t="s">
        <v>153</v>
      </c>
      <c r="E179" s="276" t="s">
        <v>416</v>
      </c>
      <c r="F179" s="277">
        <v>41560</v>
      </c>
      <c r="G179" s="275" t="s">
        <v>1783</v>
      </c>
      <c r="H179" s="273">
        <v>3</v>
      </c>
      <c r="I179" s="275" t="s">
        <v>481</v>
      </c>
      <c r="P179" s="273"/>
    </row>
    <row r="180" spans="1:16" s="278" customFormat="1" ht="10.5" customHeight="1" outlineLevel="1">
      <c r="A180" s="273"/>
      <c r="B180" s="274"/>
      <c r="C180" s="275"/>
      <c r="D180" s="275" t="s">
        <v>154</v>
      </c>
      <c r="E180" s="276"/>
      <c r="F180" s="277"/>
      <c r="G180" s="275"/>
      <c r="H180" s="273">
        <f>SUBTOTAL(9,H178:H179)</f>
        <v>6</v>
      </c>
      <c r="I180" s="275"/>
      <c r="P180" s="273"/>
    </row>
    <row r="181" spans="1:16" s="278" customFormat="1" ht="10.5" customHeight="1" outlineLevel="2">
      <c r="A181" s="470">
        <v>5</v>
      </c>
      <c r="B181" s="470">
        <v>2013</v>
      </c>
      <c r="C181" s="471" t="s">
        <v>428</v>
      </c>
      <c r="D181" s="471" t="s">
        <v>563</v>
      </c>
      <c r="E181" s="472" t="s">
        <v>388</v>
      </c>
      <c r="F181" s="473">
        <v>41399</v>
      </c>
      <c r="G181" s="474" t="s">
        <v>1784</v>
      </c>
      <c r="H181" s="470">
        <v>5</v>
      </c>
      <c r="I181" s="471" t="s">
        <v>464</v>
      </c>
      <c r="P181" s="273"/>
    </row>
    <row r="182" spans="1:16" s="278" customFormat="1" ht="10.5" customHeight="1" outlineLevel="1">
      <c r="A182" s="470"/>
      <c r="B182" s="470"/>
      <c r="C182" s="471"/>
      <c r="D182" s="471" t="s">
        <v>566</v>
      </c>
      <c r="E182" s="472"/>
      <c r="F182" s="473"/>
      <c r="G182" s="474"/>
      <c r="H182" s="470">
        <f>SUBTOTAL(9,H181:H181)</f>
        <v>5</v>
      </c>
      <c r="I182" s="471"/>
      <c r="P182" s="273"/>
    </row>
    <row r="183" spans="1:16" s="278" customFormat="1" ht="10.5" customHeight="1" outlineLevel="2">
      <c r="A183" s="470">
        <v>11</v>
      </c>
      <c r="B183" s="470">
        <v>2013</v>
      </c>
      <c r="C183" s="471" t="s">
        <v>391</v>
      </c>
      <c r="D183" s="471" t="s">
        <v>2032</v>
      </c>
      <c r="E183" s="472" t="s">
        <v>393</v>
      </c>
      <c r="F183" s="473">
        <v>41594</v>
      </c>
      <c r="G183" s="474" t="s">
        <v>2033</v>
      </c>
      <c r="H183" s="470">
        <v>5</v>
      </c>
      <c r="I183" s="275" t="s">
        <v>392</v>
      </c>
      <c r="P183" s="273"/>
    </row>
    <row r="184" spans="1:16" s="278" customFormat="1" ht="10.5" customHeight="1" outlineLevel="1">
      <c r="A184" s="470"/>
      <c r="B184" s="470"/>
      <c r="C184" s="471"/>
      <c r="D184" s="471" t="s">
        <v>2034</v>
      </c>
      <c r="E184" s="472"/>
      <c r="F184" s="473"/>
      <c r="G184" s="474"/>
      <c r="H184" s="470">
        <f>SUBTOTAL(9,H183:H183)</f>
        <v>5</v>
      </c>
      <c r="I184" s="275"/>
      <c r="P184" s="273"/>
    </row>
    <row r="185" spans="1:16" s="278" customFormat="1" ht="10.5" customHeight="1" outlineLevel="2">
      <c r="A185" s="286">
        <v>10</v>
      </c>
      <c r="B185" s="287">
        <v>2012</v>
      </c>
      <c r="C185" s="288" t="s">
        <v>391</v>
      </c>
      <c r="D185" s="288" t="s">
        <v>1577</v>
      </c>
      <c r="E185" s="289" t="s">
        <v>395</v>
      </c>
      <c r="F185" s="290">
        <v>41210</v>
      </c>
      <c r="G185" s="288" t="s">
        <v>1578</v>
      </c>
      <c r="H185" s="286">
        <v>5</v>
      </c>
      <c r="I185" s="288" t="s">
        <v>392</v>
      </c>
      <c r="J185" s="306"/>
      <c r="P185" s="273"/>
    </row>
    <row r="186" spans="1:16" s="278" customFormat="1" ht="10.5" customHeight="1" outlineLevel="2">
      <c r="A186" s="273">
        <v>5</v>
      </c>
      <c r="B186" s="274">
        <v>2013</v>
      </c>
      <c r="C186" s="275" t="s">
        <v>391</v>
      </c>
      <c r="D186" s="275" t="s">
        <v>1577</v>
      </c>
      <c r="E186" s="276" t="s">
        <v>375</v>
      </c>
      <c r="F186" s="277">
        <v>41412</v>
      </c>
      <c r="G186" s="275" t="s">
        <v>1785</v>
      </c>
      <c r="H186" s="273">
        <v>10</v>
      </c>
      <c r="I186" s="275" t="s">
        <v>379</v>
      </c>
      <c r="J186" s="306"/>
      <c r="P186" s="273"/>
    </row>
    <row r="187" spans="1:16" s="278" customFormat="1" ht="10.5" customHeight="1" outlineLevel="2">
      <c r="A187" s="273">
        <v>10</v>
      </c>
      <c r="B187" s="274">
        <v>2013</v>
      </c>
      <c r="C187" s="275" t="s">
        <v>391</v>
      </c>
      <c r="D187" s="275" t="s">
        <v>1577</v>
      </c>
      <c r="E187" s="276" t="s">
        <v>395</v>
      </c>
      <c r="F187" s="277">
        <v>41574</v>
      </c>
      <c r="G187" s="275" t="s">
        <v>1785</v>
      </c>
      <c r="H187" s="273">
        <v>5</v>
      </c>
      <c r="I187" s="275" t="s">
        <v>392</v>
      </c>
      <c r="J187" s="306"/>
      <c r="P187" s="273"/>
    </row>
    <row r="188" spans="1:16" s="278" customFormat="1" ht="10.5" customHeight="1" outlineLevel="1">
      <c r="A188" s="273"/>
      <c r="B188" s="274"/>
      <c r="C188" s="275"/>
      <c r="D188" s="275" t="s">
        <v>1579</v>
      </c>
      <c r="E188" s="276"/>
      <c r="F188" s="277"/>
      <c r="G188" s="275"/>
      <c r="H188" s="273">
        <f>SUBTOTAL(9,H185:H187)</f>
        <v>20</v>
      </c>
      <c r="I188" s="275"/>
      <c r="J188" s="306"/>
      <c r="P188" s="273"/>
    </row>
    <row r="189" spans="1:16" s="278" customFormat="1" ht="10.5" customHeight="1" outlineLevel="2">
      <c r="A189" s="286">
        <v>11</v>
      </c>
      <c r="B189" s="287">
        <v>2012</v>
      </c>
      <c r="C189" s="288" t="s">
        <v>428</v>
      </c>
      <c r="D189" s="288" t="s">
        <v>1591</v>
      </c>
      <c r="E189" s="289" t="s">
        <v>222</v>
      </c>
      <c r="F189" s="290">
        <v>41230</v>
      </c>
      <c r="G189" s="288" t="s">
        <v>1592</v>
      </c>
      <c r="H189" s="286">
        <v>5</v>
      </c>
      <c r="I189" s="288" t="s">
        <v>463</v>
      </c>
      <c r="J189" s="306"/>
      <c r="P189" s="273"/>
    </row>
    <row r="190" spans="1:16" s="278" customFormat="1" ht="10.5" customHeight="1" outlineLevel="2">
      <c r="A190" s="286">
        <v>11</v>
      </c>
      <c r="B190" s="287">
        <v>2012</v>
      </c>
      <c r="C190" s="288" t="s">
        <v>428</v>
      </c>
      <c r="D190" s="288" t="s">
        <v>1591</v>
      </c>
      <c r="E190" s="289" t="s">
        <v>393</v>
      </c>
      <c r="F190" s="290">
        <v>41219</v>
      </c>
      <c r="G190" s="288" t="s">
        <v>1592</v>
      </c>
      <c r="H190" s="286">
        <v>5</v>
      </c>
      <c r="I190" s="288" t="s">
        <v>463</v>
      </c>
      <c r="J190" s="306"/>
      <c r="P190" s="273"/>
    </row>
    <row r="191" spans="1:16" s="278" customFormat="1" ht="10.5" customHeight="1" outlineLevel="1">
      <c r="A191" s="286"/>
      <c r="B191" s="287"/>
      <c r="C191" s="288"/>
      <c r="D191" s="288" t="s">
        <v>1593</v>
      </c>
      <c r="E191" s="289"/>
      <c r="F191" s="290"/>
      <c r="G191" s="288"/>
      <c r="H191" s="286">
        <f>SUBTOTAL(9,H189:H190)</f>
        <v>10</v>
      </c>
      <c r="I191" s="288"/>
      <c r="J191" s="306"/>
      <c r="P191" s="273"/>
    </row>
    <row r="192" spans="1:16" s="278" customFormat="1" ht="10.5" customHeight="1" outlineLevel="2">
      <c r="A192" s="281">
        <v>3</v>
      </c>
      <c r="B192" s="281">
        <v>2011</v>
      </c>
      <c r="C192" s="283" t="s">
        <v>363</v>
      </c>
      <c r="D192" s="283" t="s">
        <v>96</v>
      </c>
      <c r="E192" s="292" t="s">
        <v>422</v>
      </c>
      <c r="F192" s="285">
        <v>40608</v>
      </c>
      <c r="G192" s="294" t="s">
        <v>213</v>
      </c>
      <c r="H192" s="281">
        <v>10</v>
      </c>
      <c r="I192" s="283" t="s">
        <v>89</v>
      </c>
      <c r="J192" s="306"/>
      <c r="P192" s="273"/>
    </row>
    <row r="193" spans="1:16" s="278" customFormat="1" ht="10.5" customHeight="1" outlineLevel="2">
      <c r="A193" s="281">
        <v>3</v>
      </c>
      <c r="B193" s="281">
        <v>2011</v>
      </c>
      <c r="C193" s="283" t="s">
        <v>363</v>
      </c>
      <c r="D193" s="283" t="s">
        <v>96</v>
      </c>
      <c r="E193" s="292" t="s">
        <v>422</v>
      </c>
      <c r="F193" s="285">
        <v>40608</v>
      </c>
      <c r="G193" s="294" t="s">
        <v>567</v>
      </c>
      <c r="H193" s="281">
        <v>10</v>
      </c>
      <c r="I193" s="283" t="s">
        <v>256</v>
      </c>
      <c r="J193" s="271"/>
      <c r="P193" s="273"/>
    </row>
    <row r="194" spans="1:16" s="278" customFormat="1" ht="10.5" customHeight="1" outlineLevel="2">
      <c r="A194" s="281">
        <v>3</v>
      </c>
      <c r="B194" s="281">
        <v>2011</v>
      </c>
      <c r="C194" s="283" t="s">
        <v>363</v>
      </c>
      <c r="D194" s="283" t="s">
        <v>96</v>
      </c>
      <c r="E194" s="292" t="s">
        <v>422</v>
      </c>
      <c r="F194" s="285">
        <v>40608</v>
      </c>
      <c r="G194" s="294" t="s">
        <v>724</v>
      </c>
      <c r="H194" s="281">
        <v>7</v>
      </c>
      <c r="I194" s="283" t="s">
        <v>292</v>
      </c>
      <c r="P194" s="273"/>
    </row>
    <row r="195" spans="1:16" s="278" customFormat="1" ht="10.5" customHeight="1" outlineLevel="2">
      <c r="A195" s="281">
        <v>10</v>
      </c>
      <c r="B195" s="282">
        <v>2011</v>
      </c>
      <c r="C195" s="283" t="s">
        <v>363</v>
      </c>
      <c r="D195" s="283" t="s">
        <v>96</v>
      </c>
      <c r="E195" s="284" t="s">
        <v>416</v>
      </c>
      <c r="F195" s="285">
        <v>40839</v>
      </c>
      <c r="G195" s="283" t="s">
        <v>885</v>
      </c>
      <c r="H195" s="281">
        <v>3</v>
      </c>
      <c r="I195" s="283" t="s">
        <v>431</v>
      </c>
      <c r="P195" s="273"/>
    </row>
    <row r="196" spans="1:16" s="278" customFormat="1" ht="10.5" customHeight="1" outlineLevel="2">
      <c r="A196" s="282">
        <v>5</v>
      </c>
      <c r="B196" s="281">
        <v>2011</v>
      </c>
      <c r="C196" s="283" t="s">
        <v>363</v>
      </c>
      <c r="D196" s="291" t="s">
        <v>96</v>
      </c>
      <c r="E196" s="292" t="s">
        <v>325</v>
      </c>
      <c r="F196" s="285">
        <v>40685</v>
      </c>
      <c r="G196" s="283" t="s">
        <v>792</v>
      </c>
      <c r="H196" s="281">
        <v>10</v>
      </c>
      <c r="I196" s="283" t="s">
        <v>793</v>
      </c>
      <c r="J196" s="316"/>
      <c r="P196" s="273"/>
    </row>
    <row r="197" spans="1:16" s="278" customFormat="1" ht="10.5" customHeight="1" outlineLevel="2">
      <c r="A197" s="282">
        <v>5</v>
      </c>
      <c r="B197" s="281">
        <v>2011</v>
      </c>
      <c r="C197" s="283" t="s">
        <v>363</v>
      </c>
      <c r="D197" s="291" t="s">
        <v>96</v>
      </c>
      <c r="E197" s="292" t="s">
        <v>325</v>
      </c>
      <c r="F197" s="285">
        <v>40685</v>
      </c>
      <c r="G197" s="283" t="s">
        <v>794</v>
      </c>
      <c r="H197" s="281">
        <v>7</v>
      </c>
      <c r="I197" s="283" t="s">
        <v>273</v>
      </c>
      <c r="J197" s="307"/>
      <c r="P197" s="273"/>
    </row>
    <row r="198" spans="1:16" s="278" customFormat="1" ht="10.5" customHeight="1" outlineLevel="2">
      <c r="A198" s="282">
        <v>5</v>
      </c>
      <c r="B198" s="281">
        <v>2011</v>
      </c>
      <c r="C198" s="283" t="s">
        <v>363</v>
      </c>
      <c r="D198" s="291" t="s">
        <v>96</v>
      </c>
      <c r="E198" s="292" t="s">
        <v>325</v>
      </c>
      <c r="F198" s="285">
        <v>40685</v>
      </c>
      <c r="G198" s="283" t="s">
        <v>795</v>
      </c>
      <c r="H198" s="281">
        <v>10</v>
      </c>
      <c r="I198" s="283" t="s">
        <v>255</v>
      </c>
      <c r="J198" s="306"/>
      <c r="P198" s="273"/>
    </row>
    <row r="199" spans="1:16" s="278" customFormat="1" ht="10.5" customHeight="1" outlineLevel="2">
      <c r="A199" s="286">
        <v>3</v>
      </c>
      <c r="B199" s="287">
        <v>2012</v>
      </c>
      <c r="C199" s="288" t="s">
        <v>363</v>
      </c>
      <c r="D199" s="288" t="s">
        <v>96</v>
      </c>
      <c r="E199" s="289" t="s">
        <v>422</v>
      </c>
      <c r="F199" s="290">
        <v>40972</v>
      </c>
      <c r="G199" s="288" t="s">
        <v>792</v>
      </c>
      <c r="H199" s="286">
        <v>10</v>
      </c>
      <c r="I199" s="288" t="s">
        <v>741</v>
      </c>
      <c r="J199" s="313"/>
      <c r="P199" s="273"/>
    </row>
    <row r="200" spans="1:16" s="278" customFormat="1" ht="10.5" customHeight="1" outlineLevel="2">
      <c r="A200" s="286">
        <v>3</v>
      </c>
      <c r="B200" s="287">
        <v>2012</v>
      </c>
      <c r="C200" s="288" t="s">
        <v>363</v>
      </c>
      <c r="D200" s="288" t="s">
        <v>96</v>
      </c>
      <c r="E200" s="289" t="s">
        <v>422</v>
      </c>
      <c r="F200" s="290">
        <v>40972</v>
      </c>
      <c r="G200" s="288" t="s">
        <v>213</v>
      </c>
      <c r="H200" s="286">
        <v>10</v>
      </c>
      <c r="I200" s="288" t="s">
        <v>89</v>
      </c>
      <c r="J200" s="313"/>
      <c r="P200" s="273"/>
    </row>
    <row r="201" spans="1:16" s="278" customFormat="1" ht="10.5" customHeight="1" outlineLevel="2">
      <c r="A201" s="286">
        <v>3</v>
      </c>
      <c r="B201" s="287">
        <v>2012</v>
      </c>
      <c r="C201" s="288" t="s">
        <v>363</v>
      </c>
      <c r="D201" s="288" t="s">
        <v>96</v>
      </c>
      <c r="E201" s="289" t="s">
        <v>422</v>
      </c>
      <c r="F201" s="290">
        <v>40972</v>
      </c>
      <c r="G201" s="288" t="s">
        <v>794</v>
      </c>
      <c r="H201" s="286">
        <v>7</v>
      </c>
      <c r="I201" s="288" t="s">
        <v>507</v>
      </c>
      <c r="J201" s="313"/>
      <c r="P201" s="273"/>
    </row>
    <row r="202" spans="1:16" s="278" customFormat="1" ht="10.5" customHeight="1" outlineLevel="2">
      <c r="A202" s="286">
        <v>3</v>
      </c>
      <c r="B202" s="287">
        <v>2012</v>
      </c>
      <c r="C202" s="288" t="s">
        <v>363</v>
      </c>
      <c r="D202" s="288" t="s">
        <v>96</v>
      </c>
      <c r="E202" s="289" t="s">
        <v>422</v>
      </c>
      <c r="F202" s="290">
        <v>40972</v>
      </c>
      <c r="G202" s="288" t="s">
        <v>1030</v>
      </c>
      <c r="H202" s="286">
        <v>3</v>
      </c>
      <c r="I202" s="288" t="s">
        <v>497</v>
      </c>
      <c r="J202" s="313"/>
      <c r="P202" s="273"/>
    </row>
    <row r="203" spans="1:16" s="278" customFormat="1" ht="10.5" customHeight="1" outlineLevel="2">
      <c r="A203" s="317">
        <v>3</v>
      </c>
      <c r="B203" s="318">
        <v>2012</v>
      </c>
      <c r="C203" s="319" t="s">
        <v>363</v>
      </c>
      <c r="D203" s="319" t="s">
        <v>96</v>
      </c>
      <c r="E203" s="320" t="s">
        <v>422</v>
      </c>
      <c r="F203" s="321">
        <v>40972</v>
      </c>
      <c r="G203" s="319" t="s">
        <v>567</v>
      </c>
      <c r="H203" s="317">
        <v>3</v>
      </c>
      <c r="I203" s="319" t="s">
        <v>238</v>
      </c>
      <c r="J203" s="313"/>
      <c r="P203" s="273"/>
    </row>
    <row r="204" spans="1:16" s="278" customFormat="1" ht="10.5" customHeight="1" outlineLevel="2">
      <c r="A204" s="286">
        <v>10</v>
      </c>
      <c r="B204" s="287">
        <v>2012</v>
      </c>
      <c r="C204" s="288" t="s">
        <v>363</v>
      </c>
      <c r="D204" s="288" t="s">
        <v>96</v>
      </c>
      <c r="E204" s="289" t="s">
        <v>416</v>
      </c>
      <c r="F204" s="290">
        <v>41196</v>
      </c>
      <c r="G204" s="288" t="s">
        <v>1487</v>
      </c>
      <c r="H204" s="286">
        <v>3</v>
      </c>
      <c r="I204" s="288" t="s">
        <v>95</v>
      </c>
      <c r="J204" s="307"/>
      <c r="P204" s="273"/>
    </row>
    <row r="205" spans="1:16" s="278" customFormat="1" ht="10.5" customHeight="1" outlineLevel="2">
      <c r="A205" s="286">
        <v>10</v>
      </c>
      <c r="B205" s="287">
        <v>2012</v>
      </c>
      <c r="C205" s="288" t="s">
        <v>363</v>
      </c>
      <c r="D205" s="288" t="s">
        <v>96</v>
      </c>
      <c r="E205" s="289" t="s">
        <v>416</v>
      </c>
      <c r="F205" s="290">
        <v>41196</v>
      </c>
      <c r="G205" s="288" t="s">
        <v>1488</v>
      </c>
      <c r="H205" s="286">
        <v>10</v>
      </c>
      <c r="I205" s="288" t="s">
        <v>143</v>
      </c>
      <c r="J205" s="322"/>
      <c r="P205" s="273"/>
    </row>
    <row r="206" spans="1:16" s="278" customFormat="1" ht="10.5" customHeight="1" outlineLevel="2">
      <c r="A206" s="439">
        <v>5</v>
      </c>
      <c r="B206" s="439">
        <v>2012</v>
      </c>
      <c r="C206" s="440" t="s">
        <v>363</v>
      </c>
      <c r="D206" s="440" t="s">
        <v>96</v>
      </c>
      <c r="E206" s="468" t="s">
        <v>325</v>
      </c>
      <c r="F206" s="469">
        <v>41049</v>
      </c>
      <c r="G206" s="441" t="s">
        <v>1310</v>
      </c>
      <c r="H206" s="439">
        <v>7</v>
      </c>
      <c r="I206" s="440" t="s">
        <v>1</v>
      </c>
      <c r="P206" s="273"/>
    </row>
    <row r="207" spans="1:16" s="278" customFormat="1" ht="10.5" customHeight="1" outlineLevel="2">
      <c r="A207" s="273">
        <v>3</v>
      </c>
      <c r="B207" s="273">
        <v>2013</v>
      </c>
      <c r="C207" s="275" t="s">
        <v>363</v>
      </c>
      <c r="D207" s="293" t="s">
        <v>96</v>
      </c>
      <c r="E207" s="279" t="s">
        <v>422</v>
      </c>
      <c r="F207" s="277">
        <v>41336</v>
      </c>
      <c r="G207" s="275" t="s">
        <v>1672</v>
      </c>
      <c r="H207" s="273">
        <v>7</v>
      </c>
      <c r="I207" s="275" t="s">
        <v>292</v>
      </c>
      <c r="P207" s="273"/>
    </row>
    <row r="208" spans="1:16" s="278" customFormat="1" ht="10.5" customHeight="1" outlineLevel="2">
      <c r="A208" s="273">
        <v>6</v>
      </c>
      <c r="B208" s="273">
        <v>2013</v>
      </c>
      <c r="C208" s="293" t="s">
        <v>363</v>
      </c>
      <c r="D208" s="275" t="s">
        <v>96</v>
      </c>
      <c r="E208" s="279" t="s">
        <v>325</v>
      </c>
      <c r="F208" s="277">
        <v>41434</v>
      </c>
      <c r="G208" s="275" t="s">
        <v>1786</v>
      </c>
      <c r="H208" s="273">
        <v>10</v>
      </c>
      <c r="I208" s="275" t="s">
        <v>1295</v>
      </c>
      <c r="P208" s="273"/>
    </row>
    <row r="209" spans="1:16" s="278" customFormat="1" ht="10.5" customHeight="1" outlineLevel="2">
      <c r="A209" s="273">
        <v>6</v>
      </c>
      <c r="B209" s="273">
        <v>2013</v>
      </c>
      <c r="C209" s="293" t="s">
        <v>363</v>
      </c>
      <c r="D209" s="275" t="s">
        <v>96</v>
      </c>
      <c r="E209" s="279" t="s">
        <v>325</v>
      </c>
      <c r="F209" s="277">
        <v>41434</v>
      </c>
      <c r="G209" s="275" t="s">
        <v>1787</v>
      </c>
      <c r="H209" s="273">
        <v>3</v>
      </c>
      <c r="I209" s="275" t="s">
        <v>1788</v>
      </c>
      <c r="P209" s="273"/>
    </row>
    <row r="210" spans="1:16" s="278" customFormat="1" ht="10.5" customHeight="1" outlineLevel="2">
      <c r="A210" s="273">
        <v>6</v>
      </c>
      <c r="B210" s="273">
        <v>2013</v>
      </c>
      <c r="C210" s="293" t="s">
        <v>363</v>
      </c>
      <c r="D210" s="275" t="s">
        <v>96</v>
      </c>
      <c r="E210" s="279" t="s">
        <v>325</v>
      </c>
      <c r="F210" s="277">
        <v>41434</v>
      </c>
      <c r="G210" s="275" t="s">
        <v>1488</v>
      </c>
      <c r="H210" s="273">
        <v>10</v>
      </c>
      <c r="I210" s="275" t="s">
        <v>255</v>
      </c>
      <c r="J210" s="323"/>
      <c r="P210" s="273"/>
    </row>
    <row r="211" spans="1:16" s="278" customFormat="1" ht="10.5" customHeight="1" outlineLevel="1">
      <c r="A211" s="273"/>
      <c r="B211" s="273"/>
      <c r="C211" s="293"/>
      <c r="D211" s="275" t="s">
        <v>98</v>
      </c>
      <c r="E211" s="279"/>
      <c r="F211" s="277"/>
      <c r="G211" s="275"/>
      <c r="H211" s="273">
        <f>SUBTOTAL(9,H192:H210)</f>
        <v>140</v>
      </c>
      <c r="I211" s="275"/>
      <c r="J211" s="323"/>
      <c r="P211" s="273"/>
    </row>
    <row r="212" spans="1:16" s="278" customFormat="1" ht="10.5" customHeight="1" outlineLevel="2">
      <c r="A212" s="286">
        <v>10</v>
      </c>
      <c r="B212" s="287">
        <v>2012</v>
      </c>
      <c r="C212" s="288" t="s">
        <v>362</v>
      </c>
      <c r="D212" s="288" t="s">
        <v>1489</v>
      </c>
      <c r="E212" s="289" t="s">
        <v>416</v>
      </c>
      <c r="F212" s="290">
        <v>41196</v>
      </c>
      <c r="G212" s="288" t="s">
        <v>1490</v>
      </c>
      <c r="H212" s="286">
        <v>3</v>
      </c>
      <c r="I212" s="288" t="s">
        <v>431</v>
      </c>
      <c r="J212" s="324"/>
      <c r="P212" s="273"/>
    </row>
    <row r="213" spans="1:16" s="278" customFormat="1" ht="10.5" customHeight="1" outlineLevel="2">
      <c r="A213" s="273">
        <v>2</v>
      </c>
      <c r="B213" s="274">
        <v>2013</v>
      </c>
      <c r="C213" s="275" t="s">
        <v>362</v>
      </c>
      <c r="D213" s="275" t="s">
        <v>1489</v>
      </c>
      <c r="E213" s="276" t="s">
        <v>386</v>
      </c>
      <c r="F213" s="277">
        <v>41322</v>
      </c>
      <c r="G213" s="275" t="s">
        <v>1490</v>
      </c>
      <c r="H213" s="273">
        <v>5</v>
      </c>
      <c r="I213" s="275" t="s">
        <v>376</v>
      </c>
      <c r="J213" s="325"/>
      <c r="P213" s="273"/>
    </row>
    <row r="214" spans="1:16" s="278" customFormat="1" ht="10.5" customHeight="1" outlineLevel="2">
      <c r="A214" s="273">
        <v>6</v>
      </c>
      <c r="B214" s="273">
        <v>2013</v>
      </c>
      <c r="C214" s="293" t="s">
        <v>362</v>
      </c>
      <c r="D214" s="275" t="s">
        <v>1489</v>
      </c>
      <c r="E214" s="279" t="s">
        <v>325</v>
      </c>
      <c r="F214" s="277">
        <v>41434</v>
      </c>
      <c r="G214" s="275" t="s">
        <v>1490</v>
      </c>
      <c r="H214" s="273">
        <v>10</v>
      </c>
      <c r="I214" s="275" t="s">
        <v>0</v>
      </c>
      <c r="J214" s="322"/>
      <c r="P214" s="273"/>
    </row>
    <row r="215" spans="1:16" s="278" customFormat="1" ht="10.5" customHeight="1" outlineLevel="1">
      <c r="A215" s="273"/>
      <c r="B215" s="273"/>
      <c r="C215" s="293"/>
      <c r="D215" s="275" t="s">
        <v>1491</v>
      </c>
      <c r="E215" s="279"/>
      <c r="F215" s="277"/>
      <c r="G215" s="275"/>
      <c r="H215" s="273">
        <f>SUBTOTAL(9,H212:H214)</f>
        <v>18</v>
      </c>
      <c r="I215" s="275"/>
      <c r="J215" s="322"/>
      <c r="P215" s="273"/>
    </row>
    <row r="216" spans="1:16" s="278" customFormat="1" ht="10.5" customHeight="1" outlineLevel="2">
      <c r="A216" s="273">
        <v>3</v>
      </c>
      <c r="B216" s="273">
        <v>2013</v>
      </c>
      <c r="C216" s="275" t="s">
        <v>363</v>
      </c>
      <c r="D216" s="293" t="s">
        <v>568</v>
      </c>
      <c r="E216" s="279" t="s">
        <v>422</v>
      </c>
      <c r="F216" s="277">
        <v>41336</v>
      </c>
      <c r="G216" s="275" t="s">
        <v>1673</v>
      </c>
      <c r="H216" s="273">
        <v>7</v>
      </c>
      <c r="I216" s="275" t="s">
        <v>507</v>
      </c>
      <c r="J216" s="324"/>
      <c r="P216" s="273"/>
    </row>
    <row r="217" spans="1:16" s="278" customFormat="1" ht="10.5" customHeight="1" outlineLevel="2">
      <c r="A217" s="273">
        <v>3</v>
      </c>
      <c r="B217" s="273">
        <v>2013</v>
      </c>
      <c r="C217" s="275" t="s">
        <v>363</v>
      </c>
      <c r="D217" s="293" t="s">
        <v>568</v>
      </c>
      <c r="E217" s="279" t="s">
        <v>422</v>
      </c>
      <c r="F217" s="277">
        <v>41336</v>
      </c>
      <c r="G217" s="275" t="s">
        <v>1674</v>
      </c>
      <c r="H217" s="273">
        <v>7</v>
      </c>
      <c r="I217" s="275" t="s">
        <v>165</v>
      </c>
      <c r="P217" s="273"/>
    </row>
    <row r="218" spans="1:16" s="278" customFormat="1" ht="10.5" customHeight="1" outlineLevel="2">
      <c r="A218" s="273">
        <v>10</v>
      </c>
      <c r="B218" s="274">
        <v>2013</v>
      </c>
      <c r="C218" s="275" t="s">
        <v>363</v>
      </c>
      <c r="D218" s="275" t="s">
        <v>568</v>
      </c>
      <c r="E218" s="276" t="s">
        <v>416</v>
      </c>
      <c r="F218" s="277">
        <v>41560</v>
      </c>
      <c r="G218" s="275" t="s">
        <v>1789</v>
      </c>
      <c r="H218" s="273">
        <v>3</v>
      </c>
      <c r="I218" s="275" t="s">
        <v>480</v>
      </c>
      <c r="P218" s="273"/>
    </row>
    <row r="219" spans="1:16" s="278" customFormat="1" ht="10.5" customHeight="1" outlineLevel="1">
      <c r="A219" s="273"/>
      <c r="B219" s="274"/>
      <c r="C219" s="275"/>
      <c r="D219" s="275" t="s">
        <v>569</v>
      </c>
      <c r="E219" s="276"/>
      <c r="F219" s="277"/>
      <c r="G219" s="275"/>
      <c r="H219" s="273">
        <f>SUBTOTAL(9,H216:H218)</f>
        <v>17</v>
      </c>
      <c r="I219" s="275"/>
      <c r="P219" s="273"/>
    </row>
    <row r="220" spans="1:16" s="278" customFormat="1" ht="10.5" customHeight="1" outlineLevel="2">
      <c r="A220" s="273">
        <v>3</v>
      </c>
      <c r="B220" s="273">
        <v>2013</v>
      </c>
      <c r="C220" s="275" t="s">
        <v>391</v>
      </c>
      <c r="D220" s="293" t="s">
        <v>1741</v>
      </c>
      <c r="E220" s="279" t="s">
        <v>389</v>
      </c>
      <c r="F220" s="277">
        <v>41349</v>
      </c>
      <c r="G220" s="275" t="s">
        <v>1745</v>
      </c>
      <c r="H220" s="273">
        <v>5</v>
      </c>
      <c r="I220" s="275" t="s">
        <v>392</v>
      </c>
      <c r="P220" s="273"/>
    </row>
    <row r="221" spans="1:16" s="278" customFormat="1" ht="10.5" customHeight="1" outlineLevel="2">
      <c r="A221" s="273">
        <v>6</v>
      </c>
      <c r="B221" s="273">
        <v>2013</v>
      </c>
      <c r="C221" s="275" t="s">
        <v>391</v>
      </c>
      <c r="D221" s="293" t="s">
        <v>1741</v>
      </c>
      <c r="E221" s="279" t="s">
        <v>399</v>
      </c>
      <c r="F221" s="277">
        <v>41455</v>
      </c>
      <c r="G221" s="275" t="s">
        <v>1790</v>
      </c>
      <c r="H221" s="273">
        <v>5</v>
      </c>
      <c r="I221" s="275" t="s">
        <v>392</v>
      </c>
      <c r="P221" s="273"/>
    </row>
    <row r="222" spans="1:16" s="278" customFormat="1" ht="10.5" customHeight="1" outlineLevel="2">
      <c r="A222" s="273">
        <v>10</v>
      </c>
      <c r="B222" s="274">
        <v>2013</v>
      </c>
      <c r="C222" s="275" t="s">
        <v>391</v>
      </c>
      <c r="D222" s="275" t="s">
        <v>1741</v>
      </c>
      <c r="E222" s="276" t="s">
        <v>416</v>
      </c>
      <c r="F222" s="277">
        <v>41560</v>
      </c>
      <c r="G222" s="275" t="s">
        <v>1791</v>
      </c>
      <c r="H222" s="273">
        <v>10</v>
      </c>
      <c r="I222" s="275" t="s">
        <v>444</v>
      </c>
      <c r="P222" s="273"/>
    </row>
    <row r="223" spans="1:16" s="278" customFormat="1" ht="10.5" customHeight="1" outlineLevel="2">
      <c r="A223" s="273">
        <v>10</v>
      </c>
      <c r="B223" s="274">
        <v>2013</v>
      </c>
      <c r="C223" s="275" t="s">
        <v>391</v>
      </c>
      <c r="D223" s="275" t="s">
        <v>1741</v>
      </c>
      <c r="E223" s="276" t="s">
        <v>395</v>
      </c>
      <c r="F223" s="277">
        <v>41574</v>
      </c>
      <c r="G223" s="275" t="s">
        <v>1791</v>
      </c>
      <c r="H223" s="273">
        <v>5</v>
      </c>
      <c r="I223" s="275" t="s">
        <v>461</v>
      </c>
      <c r="P223" s="273"/>
    </row>
    <row r="224" spans="1:16" s="278" customFormat="1" ht="10.5" customHeight="1" outlineLevel="1">
      <c r="A224" s="273"/>
      <c r="B224" s="274"/>
      <c r="C224" s="275"/>
      <c r="D224" s="275" t="s">
        <v>1742</v>
      </c>
      <c r="E224" s="276"/>
      <c r="F224" s="277"/>
      <c r="G224" s="275"/>
      <c r="H224" s="273">
        <f>SUBTOTAL(9,H220:H223)</f>
        <v>25</v>
      </c>
      <c r="I224" s="275"/>
      <c r="P224" s="273"/>
    </row>
    <row r="225" spans="1:16" s="278" customFormat="1" ht="10.5" customHeight="1" outlineLevel="2">
      <c r="A225" s="281">
        <v>3</v>
      </c>
      <c r="B225" s="281">
        <v>2011</v>
      </c>
      <c r="C225" s="283" t="s">
        <v>362</v>
      </c>
      <c r="D225" s="283" t="s">
        <v>73</v>
      </c>
      <c r="E225" s="292" t="s">
        <v>422</v>
      </c>
      <c r="F225" s="285">
        <v>40608</v>
      </c>
      <c r="G225" s="294" t="s">
        <v>725</v>
      </c>
      <c r="H225" s="281">
        <v>10</v>
      </c>
      <c r="I225" s="283" t="s">
        <v>426</v>
      </c>
      <c r="J225" s="322"/>
      <c r="P225" s="273"/>
    </row>
    <row r="226" spans="1:16" s="313" customFormat="1" ht="10.5" customHeight="1" outlineLevel="2">
      <c r="A226" s="281">
        <v>10</v>
      </c>
      <c r="B226" s="282">
        <v>2011</v>
      </c>
      <c r="C226" s="283" t="s">
        <v>362</v>
      </c>
      <c r="D226" s="283" t="s">
        <v>73</v>
      </c>
      <c r="E226" s="284" t="s">
        <v>416</v>
      </c>
      <c r="F226" s="285">
        <v>40839</v>
      </c>
      <c r="G226" s="283" t="s">
        <v>889</v>
      </c>
      <c r="H226" s="281">
        <v>7</v>
      </c>
      <c r="I226" s="283" t="s">
        <v>404</v>
      </c>
      <c r="J226" s="325"/>
      <c r="L226" s="316"/>
      <c r="M226" s="316"/>
      <c r="P226" s="317"/>
    </row>
    <row r="227" spans="1:16" s="313" customFormat="1" ht="10.5" customHeight="1" outlineLevel="1">
      <c r="A227" s="281"/>
      <c r="B227" s="282"/>
      <c r="C227" s="283"/>
      <c r="D227" s="283" t="s">
        <v>760</v>
      </c>
      <c r="E227" s="284"/>
      <c r="F227" s="285"/>
      <c r="G227" s="283"/>
      <c r="H227" s="281">
        <f>SUBTOTAL(9,H225:H226)</f>
        <v>17</v>
      </c>
      <c r="I227" s="283"/>
      <c r="J227" s="325"/>
      <c r="L227" s="316"/>
      <c r="M227" s="316"/>
      <c r="P227" s="317"/>
    </row>
    <row r="228" spans="1:16" s="313" customFormat="1" ht="10.5" customHeight="1" outlineLevel="2">
      <c r="A228" s="273">
        <v>3</v>
      </c>
      <c r="B228" s="273">
        <v>2013</v>
      </c>
      <c r="C228" s="275" t="s">
        <v>363</v>
      </c>
      <c r="D228" s="293" t="s">
        <v>224</v>
      </c>
      <c r="E228" s="279" t="s">
        <v>389</v>
      </c>
      <c r="F228" s="277">
        <v>41349</v>
      </c>
      <c r="G228" s="275" t="s">
        <v>1746</v>
      </c>
      <c r="H228" s="273">
        <v>5</v>
      </c>
      <c r="I228" s="275" t="s">
        <v>364</v>
      </c>
      <c r="J228" s="325"/>
      <c r="K228" s="306"/>
      <c r="L228" s="316"/>
      <c r="M228" s="316"/>
      <c r="P228" s="317"/>
    </row>
    <row r="229" spans="1:16" s="326" customFormat="1" ht="10.5" customHeight="1" outlineLevel="2">
      <c r="A229" s="273">
        <v>6</v>
      </c>
      <c r="B229" s="273">
        <v>2013</v>
      </c>
      <c r="C229" s="293" t="s">
        <v>363</v>
      </c>
      <c r="D229" s="275" t="s">
        <v>224</v>
      </c>
      <c r="E229" s="279" t="s">
        <v>325</v>
      </c>
      <c r="F229" s="277">
        <v>41434</v>
      </c>
      <c r="G229" s="275" t="s">
        <v>1792</v>
      </c>
      <c r="H229" s="273">
        <v>3</v>
      </c>
      <c r="I229" s="275" t="s">
        <v>281</v>
      </c>
      <c r="J229" s="271"/>
      <c r="K229" s="306"/>
      <c r="L229" s="322"/>
      <c r="M229" s="322"/>
      <c r="P229" s="265"/>
    </row>
    <row r="230" spans="1:16" s="326" customFormat="1" ht="10.5" customHeight="1" outlineLevel="2">
      <c r="A230" s="273">
        <v>6</v>
      </c>
      <c r="B230" s="273">
        <v>2013</v>
      </c>
      <c r="C230" s="293" t="s">
        <v>363</v>
      </c>
      <c r="D230" s="275" t="s">
        <v>224</v>
      </c>
      <c r="E230" s="279" t="s">
        <v>325</v>
      </c>
      <c r="F230" s="277">
        <v>41434</v>
      </c>
      <c r="G230" s="275" t="s">
        <v>1793</v>
      </c>
      <c r="H230" s="273">
        <v>3</v>
      </c>
      <c r="I230" s="275" t="s">
        <v>1370</v>
      </c>
      <c r="J230" s="278"/>
      <c r="K230" s="306"/>
      <c r="L230" s="316"/>
      <c r="M230" s="316"/>
      <c r="P230" s="265"/>
    </row>
    <row r="231" spans="1:16" s="326" customFormat="1" ht="10.5" customHeight="1" outlineLevel="2">
      <c r="A231" s="273">
        <v>10</v>
      </c>
      <c r="B231" s="273">
        <v>2013</v>
      </c>
      <c r="C231" s="293" t="s">
        <v>363</v>
      </c>
      <c r="D231" s="275" t="s">
        <v>224</v>
      </c>
      <c r="E231" s="279" t="s">
        <v>395</v>
      </c>
      <c r="F231" s="277">
        <v>41574</v>
      </c>
      <c r="G231" s="275" t="s">
        <v>1792</v>
      </c>
      <c r="H231" s="273">
        <v>5</v>
      </c>
      <c r="I231" s="275" t="s">
        <v>396</v>
      </c>
      <c r="J231" s="278"/>
      <c r="K231" s="306"/>
      <c r="L231" s="316"/>
      <c r="M231" s="316"/>
      <c r="P231" s="265"/>
    </row>
    <row r="232" spans="1:16" s="326" customFormat="1" ht="10.5" customHeight="1" outlineLevel="1">
      <c r="A232" s="273"/>
      <c r="B232" s="273"/>
      <c r="C232" s="293"/>
      <c r="D232" s="275" t="s">
        <v>225</v>
      </c>
      <c r="E232" s="279"/>
      <c r="F232" s="277"/>
      <c r="G232" s="275"/>
      <c r="H232" s="273">
        <f>SUBTOTAL(9,H228:H231)</f>
        <v>16</v>
      </c>
      <c r="I232" s="275"/>
      <c r="J232" s="278"/>
      <c r="K232" s="306"/>
      <c r="L232" s="316"/>
      <c r="M232" s="316"/>
      <c r="P232" s="265"/>
    </row>
    <row r="233" spans="1:16" s="326" customFormat="1" ht="10.5" customHeight="1" outlineLevel="2">
      <c r="A233" s="281">
        <v>3</v>
      </c>
      <c r="B233" s="281">
        <v>2011</v>
      </c>
      <c r="C233" s="283" t="s">
        <v>428</v>
      </c>
      <c r="D233" s="283" t="s">
        <v>301</v>
      </c>
      <c r="E233" s="292" t="s">
        <v>422</v>
      </c>
      <c r="F233" s="285">
        <v>40608</v>
      </c>
      <c r="G233" s="294" t="s">
        <v>726</v>
      </c>
      <c r="H233" s="281">
        <v>3</v>
      </c>
      <c r="I233" s="283" t="s">
        <v>424</v>
      </c>
      <c r="J233" s="278"/>
      <c r="K233" s="306"/>
      <c r="L233" s="316"/>
      <c r="M233" s="316"/>
      <c r="P233" s="265"/>
    </row>
    <row r="234" spans="1:16" s="326" customFormat="1" ht="10.5" customHeight="1" outlineLevel="1">
      <c r="A234" s="281"/>
      <c r="B234" s="281"/>
      <c r="C234" s="283"/>
      <c r="D234" s="283" t="s">
        <v>302</v>
      </c>
      <c r="E234" s="292"/>
      <c r="F234" s="285"/>
      <c r="G234" s="294"/>
      <c r="H234" s="281">
        <f>SUBTOTAL(9,H233:H233)</f>
        <v>3</v>
      </c>
      <c r="I234" s="283"/>
      <c r="J234" s="278"/>
      <c r="K234" s="306"/>
      <c r="L234" s="316"/>
      <c r="M234" s="316"/>
      <c r="P234" s="265"/>
    </row>
    <row r="235" spans="1:16" s="326" customFormat="1" ht="10.5" customHeight="1" outlineLevel="2">
      <c r="A235" s="281">
        <v>10</v>
      </c>
      <c r="B235" s="282">
        <v>2011</v>
      </c>
      <c r="C235" s="283" t="s">
        <v>362</v>
      </c>
      <c r="D235" s="283" t="s">
        <v>434</v>
      </c>
      <c r="E235" s="284" t="s">
        <v>416</v>
      </c>
      <c r="F235" s="285">
        <v>40839</v>
      </c>
      <c r="G235" s="283" t="s">
        <v>890</v>
      </c>
      <c r="H235" s="281">
        <v>7</v>
      </c>
      <c r="I235" s="283" t="s">
        <v>100</v>
      </c>
      <c r="J235" s="323"/>
      <c r="K235" s="306"/>
      <c r="L235" s="316"/>
      <c r="M235" s="316"/>
      <c r="P235" s="265"/>
    </row>
    <row r="236" spans="1:16" s="326" customFormat="1" ht="10.5" customHeight="1" outlineLevel="1">
      <c r="A236" s="281"/>
      <c r="B236" s="282"/>
      <c r="C236" s="283"/>
      <c r="D236" s="283" t="s">
        <v>435</v>
      </c>
      <c r="E236" s="284"/>
      <c r="F236" s="285"/>
      <c r="G236" s="283"/>
      <c r="H236" s="281">
        <f>SUBTOTAL(9,H235:H235)</f>
        <v>7</v>
      </c>
      <c r="I236" s="283"/>
      <c r="J236" s="323"/>
      <c r="K236" s="306"/>
      <c r="L236" s="316"/>
      <c r="M236" s="316"/>
      <c r="P236" s="265"/>
    </row>
    <row r="237" spans="1:16" s="278" customFormat="1" ht="10.5" customHeight="1" outlineLevel="2">
      <c r="A237" s="273">
        <v>2</v>
      </c>
      <c r="B237" s="274">
        <v>2013</v>
      </c>
      <c r="C237" s="275" t="s">
        <v>428</v>
      </c>
      <c r="D237" s="275" t="s">
        <v>1625</v>
      </c>
      <c r="E237" s="276" t="s">
        <v>298</v>
      </c>
      <c r="F237" s="277">
        <v>41322</v>
      </c>
      <c r="G237" s="275" t="s">
        <v>1626</v>
      </c>
      <c r="H237" s="273">
        <v>10</v>
      </c>
      <c r="I237" s="275" t="s">
        <v>379</v>
      </c>
      <c r="P237" s="273"/>
    </row>
    <row r="238" spans="1:16" s="313" customFormat="1" ht="10.5" customHeight="1" outlineLevel="2">
      <c r="A238" s="273">
        <v>6</v>
      </c>
      <c r="B238" s="273">
        <v>2013</v>
      </c>
      <c r="C238" s="293" t="s">
        <v>428</v>
      </c>
      <c r="D238" s="275" t="s">
        <v>1625</v>
      </c>
      <c r="E238" s="279" t="s">
        <v>325</v>
      </c>
      <c r="F238" s="277">
        <v>41434</v>
      </c>
      <c r="G238" s="275" t="s">
        <v>1794</v>
      </c>
      <c r="H238" s="273">
        <v>3</v>
      </c>
      <c r="I238" s="275" t="s">
        <v>332</v>
      </c>
      <c r="J238" s="278"/>
      <c r="K238" s="306"/>
      <c r="L238" s="316"/>
      <c r="M238" s="316"/>
      <c r="P238" s="317"/>
    </row>
    <row r="239" spans="1:16" s="313" customFormat="1" ht="10.5" customHeight="1" outlineLevel="2">
      <c r="A239" s="273">
        <v>9</v>
      </c>
      <c r="B239" s="273">
        <v>2013</v>
      </c>
      <c r="C239" s="293" t="s">
        <v>428</v>
      </c>
      <c r="D239" s="275" t="s">
        <v>1625</v>
      </c>
      <c r="E239" s="279" t="s">
        <v>470</v>
      </c>
      <c r="F239" s="277">
        <v>41546</v>
      </c>
      <c r="G239" s="275" t="s">
        <v>2022</v>
      </c>
      <c r="H239" s="273">
        <v>5</v>
      </c>
      <c r="I239" s="275" t="s">
        <v>463</v>
      </c>
      <c r="J239" s="278"/>
      <c r="K239" s="306"/>
      <c r="L239" s="316"/>
      <c r="M239" s="316"/>
      <c r="P239" s="317"/>
    </row>
    <row r="240" spans="1:16" s="313" customFormat="1" ht="10.5" customHeight="1" outlineLevel="1">
      <c r="A240" s="273"/>
      <c r="B240" s="273"/>
      <c r="C240" s="293"/>
      <c r="D240" s="275" t="s">
        <v>1627</v>
      </c>
      <c r="E240" s="279"/>
      <c r="F240" s="277"/>
      <c r="G240" s="275"/>
      <c r="H240" s="273">
        <f>SUBTOTAL(9,H237:H239)</f>
        <v>18</v>
      </c>
      <c r="I240" s="275"/>
      <c r="J240" s="278"/>
      <c r="K240" s="306"/>
      <c r="L240" s="316"/>
      <c r="M240" s="316"/>
      <c r="P240" s="317"/>
    </row>
    <row r="241" spans="1:16" s="261" customFormat="1" ht="10.5" customHeight="1" outlineLevel="2">
      <c r="A241" s="243">
        <v>3</v>
      </c>
      <c r="B241" s="243">
        <v>2012</v>
      </c>
      <c r="C241" s="253" t="s">
        <v>428</v>
      </c>
      <c r="D241" s="253" t="s">
        <v>1270</v>
      </c>
      <c r="E241" s="245" t="s">
        <v>389</v>
      </c>
      <c r="F241" s="246">
        <v>40985</v>
      </c>
      <c r="G241" s="327" t="s">
        <v>1271</v>
      </c>
      <c r="H241" s="243">
        <v>10</v>
      </c>
      <c r="I241" s="253" t="s">
        <v>396</v>
      </c>
      <c r="J241" s="232" t="s">
        <v>1747</v>
      </c>
      <c r="K241" s="237"/>
      <c r="L241" s="255"/>
      <c r="M241" s="255"/>
      <c r="P241" s="257"/>
    </row>
    <row r="242" spans="1:16" s="261" customFormat="1" ht="10.5" customHeight="1" outlineLevel="2">
      <c r="A242" s="234">
        <v>3</v>
      </c>
      <c r="B242" s="234">
        <v>2013</v>
      </c>
      <c r="C242" s="249" t="s">
        <v>428</v>
      </c>
      <c r="D242" s="250" t="s">
        <v>1270</v>
      </c>
      <c r="E242" s="251" t="s">
        <v>422</v>
      </c>
      <c r="F242" s="252">
        <v>41336</v>
      </c>
      <c r="G242" s="249" t="s">
        <v>1675</v>
      </c>
      <c r="H242" s="234">
        <v>10</v>
      </c>
      <c r="I242" s="249" t="s">
        <v>172</v>
      </c>
      <c r="J242" s="254"/>
      <c r="K242" s="237"/>
      <c r="L242" s="255"/>
      <c r="M242" s="255"/>
      <c r="P242" s="257"/>
    </row>
    <row r="243" spans="1:16" s="261" customFormat="1" ht="10.5" customHeight="1" outlineLevel="2">
      <c r="A243" s="234">
        <v>3</v>
      </c>
      <c r="B243" s="234">
        <v>2013</v>
      </c>
      <c r="C243" s="249" t="s">
        <v>428</v>
      </c>
      <c r="D243" s="250" t="s">
        <v>1270</v>
      </c>
      <c r="E243" s="251" t="s">
        <v>422</v>
      </c>
      <c r="F243" s="252">
        <v>41336</v>
      </c>
      <c r="G243" s="249" t="s">
        <v>1676</v>
      </c>
      <c r="H243" s="234">
        <v>10</v>
      </c>
      <c r="I243" s="249" t="s">
        <v>1012</v>
      </c>
      <c r="J243" s="254"/>
      <c r="K243" s="237"/>
      <c r="L243" s="255"/>
      <c r="M243" s="255"/>
      <c r="P243" s="257"/>
    </row>
    <row r="244" spans="1:16" s="328" customFormat="1" ht="10.5" customHeight="1" outlineLevel="2">
      <c r="A244" s="234">
        <v>3</v>
      </c>
      <c r="B244" s="234">
        <v>2013</v>
      </c>
      <c r="C244" s="249" t="s">
        <v>428</v>
      </c>
      <c r="D244" s="250" t="s">
        <v>1270</v>
      </c>
      <c r="E244" s="251" t="s">
        <v>389</v>
      </c>
      <c r="F244" s="252">
        <v>41349</v>
      </c>
      <c r="G244" s="249" t="s">
        <v>1675</v>
      </c>
      <c r="H244" s="234">
        <v>5</v>
      </c>
      <c r="I244" s="249" t="s">
        <v>464</v>
      </c>
      <c r="J244" s="254"/>
      <c r="K244" s="237"/>
      <c r="L244" s="255"/>
      <c r="M244" s="255"/>
      <c r="P244" s="329"/>
    </row>
    <row r="245" spans="1:16" s="328" customFormat="1" ht="10.5" customHeight="1" outlineLevel="2">
      <c r="A245" s="234">
        <v>11</v>
      </c>
      <c r="B245" s="234">
        <v>2013</v>
      </c>
      <c r="C245" s="249" t="s">
        <v>428</v>
      </c>
      <c r="D245" s="250" t="s">
        <v>1270</v>
      </c>
      <c r="E245" s="251" t="s">
        <v>315</v>
      </c>
      <c r="F245" s="252">
        <v>41582</v>
      </c>
      <c r="G245" s="249" t="s">
        <v>2035</v>
      </c>
      <c r="H245" s="234">
        <v>5</v>
      </c>
      <c r="I245" s="249" t="s">
        <v>486</v>
      </c>
      <c r="J245" s="254"/>
      <c r="K245" s="237"/>
      <c r="L245" s="255"/>
      <c r="M245" s="255"/>
      <c r="P245" s="329"/>
    </row>
    <row r="246" spans="1:16" s="328" customFormat="1" ht="10.5" customHeight="1" outlineLevel="1">
      <c r="A246" s="234"/>
      <c r="B246" s="234"/>
      <c r="C246" s="249"/>
      <c r="D246" s="250" t="s">
        <v>1272</v>
      </c>
      <c r="E246" s="251"/>
      <c r="F246" s="252"/>
      <c r="G246" s="249"/>
      <c r="H246" s="234">
        <f>SUBTOTAL(9,H241:H245)</f>
        <v>40</v>
      </c>
      <c r="I246" s="249"/>
      <c r="J246" s="254"/>
      <c r="K246" s="237"/>
      <c r="L246" s="255"/>
      <c r="M246" s="255"/>
      <c r="P246" s="329"/>
    </row>
    <row r="247" spans="1:16" s="326" customFormat="1" ht="10.5" customHeight="1" outlineLevel="2">
      <c r="A247" s="282">
        <v>5</v>
      </c>
      <c r="B247" s="281">
        <v>2011</v>
      </c>
      <c r="C247" s="283" t="s">
        <v>428</v>
      </c>
      <c r="D247" s="291" t="s">
        <v>797</v>
      </c>
      <c r="E247" s="292" t="s">
        <v>325</v>
      </c>
      <c r="F247" s="285">
        <v>40685</v>
      </c>
      <c r="G247" s="283" t="s">
        <v>798</v>
      </c>
      <c r="H247" s="281">
        <v>7</v>
      </c>
      <c r="I247" s="283" t="s">
        <v>565</v>
      </c>
      <c r="J247" s="307"/>
      <c r="K247" s="306"/>
      <c r="L247" s="316"/>
      <c r="M247" s="316"/>
      <c r="P247" s="265"/>
    </row>
    <row r="248" spans="1:16" s="326" customFormat="1" ht="10.5" customHeight="1" outlineLevel="1">
      <c r="A248" s="282"/>
      <c r="B248" s="281"/>
      <c r="C248" s="283"/>
      <c r="D248" s="291" t="s">
        <v>799</v>
      </c>
      <c r="E248" s="292"/>
      <c r="F248" s="285"/>
      <c r="G248" s="283"/>
      <c r="H248" s="281">
        <f>SUBTOTAL(9,H247:H247)</f>
        <v>7</v>
      </c>
      <c r="I248" s="283"/>
      <c r="J248" s="307"/>
      <c r="K248" s="306"/>
      <c r="L248" s="316"/>
      <c r="M248" s="316"/>
      <c r="P248" s="265"/>
    </row>
    <row r="249" spans="1:16" s="326" customFormat="1" ht="10.5" customHeight="1" outlineLevel="2">
      <c r="A249" s="318">
        <v>3</v>
      </c>
      <c r="B249" s="317">
        <v>2012</v>
      </c>
      <c r="C249" s="319" t="s">
        <v>428</v>
      </c>
      <c r="D249" s="330" t="s">
        <v>1274</v>
      </c>
      <c r="E249" s="331" t="s">
        <v>394</v>
      </c>
      <c r="F249" s="321">
        <v>40986</v>
      </c>
      <c r="G249" s="319" t="s">
        <v>1275</v>
      </c>
      <c r="H249" s="317">
        <v>5</v>
      </c>
      <c r="I249" s="319" t="s">
        <v>392</v>
      </c>
      <c r="J249" s="307"/>
      <c r="K249" s="306"/>
      <c r="L249" s="316"/>
      <c r="M249" s="316"/>
      <c r="P249" s="265"/>
    </row>
    <row r="250" spans="1:16" s="326" customFormat="1" ht="10.5" customHeight="1" outlineLevel="1">
      <c r="A250" s="318"/>
      <c r="B250" s="317"/>
      <c r="C250" s="319"/>
      <c r="D250" s="330" t="s">
        <v>1276</v>
      </c>
      <c r="E250" s="331"/>
      <c r="F250" s="321"/>
      <c r="G250" s="319"/>
      <c r="H250" s="317">
        <f>SUBTOTAL(9,H249:H249)</f>
        <v>5</v>
      </c>
      <c r="I250" s="319"/>
      <c r="J250" s="307"/>
      <c r="K250" s="306"/>
      <c r="L250" s="316"/>
      <c r="M250" s="316"/>
      <c r="P250" s="265"/>
    </row>
    <row r="251" spans="1:16" s="278" customFormat="1" ht="10.5" customHeight="1" outlineLevel="2">
      <c r="A251" s="318">
        <v>3</v>
      </c>
      <c r="B251" s="317">
        <v>2012</v>
      </c>
      <c r="C251" s="319" t="s">
        <v>428</v>
      </c>
      <c r="D251" s="330" t="s">
        <v>320</v>
      </c>
      <c r="E251" s="331" t="s">
        <v>388</v>
      </c>
      <c r="F251" s="321">
        <v>40979</v>
      </c>
      <c r="G251" s="319" t="s">
        <v>1266</v>
      </c>
      <c r="H251" s="317">
        <v>5</v>
      </c>
      <c r="I251" s="319" t="s">
        <v>486</v>
      </c>
      <c r="J251" s="307"/>
      <c r="P251" s="273"/>
    </row>
    <row r="252" spans="1:16" s="326" customFormat="1" ht="10.5" customHeight="1" outlineLevel="2">
      <c r="A252" s="318">
        <v>3</v>
      </c>
      <c r="B252" s="317">
        <v>2012</v>
      </c>
      <c r="C252" s="319" t="s">
        <v>428</v>
      </c>
      <c r="D252" s="330" t="s">
        <v>320</v>
      </c>
      <c r="E252" s="331" t="s">
        <v>394</v>
      </c>
      <c r="F252" s="321">
        <v>40986</v>
      </c>
      <c r="G252" s="319" t="s">
        <v>1273</v>
      </c>
      <c r="H252" s="317">
        <v>5</v>
      </c>
      <c r="I252" s="319" t="s">
        <v>486</v>
      </c>
      <c r="J252" s="307"/>
      <c r="K252" s="306"/>
      <c r="L252" s="307"/>
      <c r="M252" s="307"/>
      <c r="P252" s="265"/>
    </row>
    <row r="253" spans="1:16" s="326" customFormat="1" ht="10.5" customHeight="1" outlineLevel="1">
      <c r="A253" s="318"/>
      <c r="B253" s="317"/>
      <c r="C253" s="319"/>
      <c r="D253" s="330" t="s">
        <v>321</v>
      </c>
      <c r="E253" s="331"/>
      <c r="F253" s="321"/>
      <c r="G253" s="319"/>
      <c r="H253" s="317">
        <f>SUBTOTAL(9,H251:H252)</f>
        <v>10</v>
      </c>
      <c r="I253" s="319"/>
      <c r="J253" s="307"/>
      <c r="K253" s="306"/>
      <c r="L253" s="307"/>
      <c r="M253" s="307"/>
      <c r="P253" s="265"/>
    </row>
    <row r="254" spans="1:16" s="326" customFormat="1" ht="10.5" customHeight="1" outlineLevel="2">
      <c r="A254" s="317">
        <v>7</v>
      </c>
      <c r="B254" s="318">
        <v>2012</v>
      </c>
      <c r="C254" s="319" t="s">
        <v>363</v>
      </c>
      <c r="D254" s="319" t="s">
        <v>513</v>
      </c>
      <c r="E254" s="320" t="s">
        <v>399</v>
      </c>
      <c r="F254" s="321">
        <v>41091</v>
      </c>
      <c r="G254" s="319" t="s">
        <v>1449</v>
      </c>
      <c r="H254" s="317">
        <v>5</v>
      </c>
      <c r="I254" s="319" t="s">
        <v>379</v>
      </c>
      <c r="J254" s="313"/>
      <c r="K254" s="306"/>
      <c r="L254" s="332"/>
      <c r="M254" s="332"/>
      <c r="P254" s="265"/>
    </row>
    <row r="255" spans="1:16" s="313" customFormat="1" ht="10.5" customHeight="1" outlineLevel="2">
      <c r="A255" s="317">
        <v>2</v>
      </c>
      <c r="B255" s="318">
        <v>2012</v>
      </c>
      <c r="C255" s="319" t="s">
        <v>363</v>
      </c>
      <c r="D255" s="319" t="s">
        <v>513</v>
      </c>
      <c r="E255" s="320" t="s">
        <v>390</v>
      </c>
      <c r="F255" s="321">
        <v>40943</v>
      </c>
      <c r="G255" s="319" t="s">
        <v>862</v>
      </c>
      <c r="H255" s="317">
        <v>10</v>
      </c>
      <c r="I255" s="319" t="s">
        <v>396</v>
      </c>
      <c r="K255" s="306"/>
      <c r="L255" s="316"/>
      <c r="M255" s="316"/>
      <c r="P255" s="317"/>
    </row>
    <row r="256" spans="1:16" s="278" customFormat="1" ht="10.5" customHeight="1" outlineLevel="2">
      <c r="A256" s="273">
        <v>6</v>
      </c>
      <c r="B256" s="274">
        <v>2013</v>
      </c>
      <c r="C256" s="275" t="s">
        <v>363</v>
      </c>
      <c r="D256" s="275" t="s">
        <v>513</v>
      </c>
      <c r="E256" s="276" t="s">
        <v>1758</v>
      </c>
      <c r="F256" s="277">
        <v>41441</v>
      </c>
      <c r="G256" s="275" t="s">
        <v>1795</v>
      </c>
      <c r="H256" s="273">
        <v>10</v>
      </c>
      <c r="I256" s="275" t="s">
        <v>1796</v>
      </c>
      <c r="P256" s="273"/>
    </row>
    <row r="257" spans="1:16" s="278" customFormat="1" ht="10.5" customHeight="1" outlineLevel="1">
      <c r="A257" s="273"/>
      <c r="B257" s="274"/>
      <c r="C257" s="275"/>
      <c r="D257" s="275" t="s">
        <v>514</v>
      </c>
      <c r="E257" s="276"/>
      <c r="F257" s="277"/>
      <c r="G257" s="275"/>
      <c r="H257" s="273">
        <f>SUBTOTAL(9,H254:H256)</f>
        <v>25</v>
      </c>
      <c r="I257" s="275"/>
      <c r="P257" s="273"/>
    </row>
    <row r="258" spans="1:16" s="313" customFormat="1" ht="10.5" customHeight="1" outlineLevel="2">
      <c r="A258" s="317">
        <v>9</v>
      </c>
      <c r="B258" s="318">
        <v>2012</v>
      </c>
      <c r="C258" s="319" t="s">
        <v>391</v>
      </c>
      <c r="D258" s="319" t="s">
        <v>1496</v>
      </c>
      <c r="E258" s="320" t="s">
        <v>470</v>
      </c>
      <c r="F258" s="321">
        <v>41182</v>
      </c>
      <c r="G258" s="319" t="s">
        <v>1497</v>
      </c>
      <c r="H258" s="317">
        <v>5</v>
      </c>
      <c r="I258" s="319" t="s">
        <v>461</v>
      </c>
      <c r="J258" s="271"/>
      <c r="K258" s="306"/>
      <c r="L258" s="316"/>
      <c r="M258" s="316"/>
      <c r="P258" s="317"/>
    </row>
    <row r="259" spans="1:16" s="313" customFormat="1" ht="10.5" customHeight="1" outlineLevel="2">
      <c r="A259" s="286">
        <v>10</v>
      </c>
      <c r="B259" s="287">
        <v>2012</v>
      </c>
      <c r="C259" s="288" t="s">
        <v>391</v>
      </c>
      <c r="D259" s="288" t="s">
        <v>1496</v>
      </c>
      <c r="E259" s="289" t="s">
        <v>416</v>
      </c>
      <c r="F259" s="290">
        <v>41196</v>
      </c>
      <c r="G259" s="288" t="s">
        <v>1497</v>
      </c>
      <c r="H259" s="286">
        <v>7</v>
      </c>
      <c r="I259" s="288" t="s">
        <v>883</v>
      </c>
      <c r="J259" s="271"/>
      <c r="K259" s="306"/>
      <c r="L259" s="316"/>
      <c r="M259" s="316"/>
      <c r="P259" s="317"/>
    </row>
    <row r="260" spans="1:16" s="313" customFormat="1" ht="10.5" customHeight="1" outlineLevel="2">
      <c r="A260" s="273">
        <v>2</v>
      </c>
      <c r="B260" s="274">
        <v>2013</v>
      </c>
      <c r="C260" s="275" t="s">
        <v>391</v>
      </c>
      <c r="D260" s="275" t="s">
        <v>1496</v>
      </c>
      <c r="E260" s="276" t="s">
        <v>386</v>
      </c>
      <c r="F260" s="277">
        <v>41322</v>
      </c>
      <c r="G260" s="275" t="s">
        <v>1628</v>
      </c>
      <c r="H260" s="273">
        <v>5</v>
      </c>
      <c r="I260" s="275" t="s">
        <v>392</v>
      </c>
      <c r="J260" s="278"/>
      <c r="K260" s="306"/>
      <c r="P260" s="317"/>
    </row>
    <row r="261" spans="1:16" s="313" customFormat="1" ht="10.5" customHeight="1" outlineLevel="1">
      <c r="A261" s="273"/>
      <c r="B261" s="274"/>
      <c r="C261" s="275"/>
      <c r="D261" s="275" t="s">
        <v>1498</v>
      </c>
      <c r="E261" s="276"/>
      <c r="F261" s="277"/>
      <c r="G261" s="275"/>
      <c r="H261" s="273">
        <f>SUBTOTAL(9,H258:H260)</f>
        <v>17</v>
      </c>
      <c r="I261" s="275"/>
      <c r="J261" s="278"/>
      <c r="K261" s="306"/>
      <c r="P261" s="317"/>
    </row>
    <row r="262" spans="1:16" s="313" customFormat="1" ht="10.5" customHeight="1" outlineLevel="2">
      <c r="A262" s="282">
        <v>7</v>
      </c>
      <c r="B262" s="281">
        <v>2011</v>
      </c>
      <c r="C262" s="283" t="s">
        <v>362</v>
      </c>
      <c r="D262" s="291" t="s">
        <v>761</v>
      </c>
      <c r="E262" s="292" t="s">
        <v>399</v>
      </c>
      <c r="F262" s="285">
        <v>40727</v>
      </c>
      <c r="G262" s="283" t="s">
        <v>855</v>
      </c>
      <c r="H262" s="281">
        <v>5</v>
      </c>
      <c r="I262" s="283" t="s">
        <v>376</v>
      </c>
      <c r="J262" s="307"/>
      <c r="K262" s="306"/>
      <c r="P262" s="317"/>
    </row>
    <row r="263" spans="1:16" s="313" customFormat="1" ht="10.5" customHeight="1" outlineLevel="2">
      <c r="A263" s="282">
        <v>5</v>
      </c>
      <c r="B263" s="281">
        <v>2011</v>
      </c>
      <c r="C263" s="283" t="s">
        <v>362</v>
      </c>
      <c r="D263" s="291" t="s">
        <v>761</v>
      </c>
      <c r="E263" s="292" t="s">
        <v>325</v>
      </c>
      <c r="F263" s="285">
        <v>40685</v>
      </c>
      <c r="G263" s="283" t="s">
        <v>800</v>
      </c>
      <c r="H263" s="281">
        <v>10</v>
      </c>
      <c r="I263" s="283" t="s">
        <v>242</v>
      </c>
      <c r="J263" s="324"/>
      <c r="K263" s="306"/>
      <c r="P263" s="317"/>
    </row>
    <row r="264" spans="1:16" s="278" customFormat="1" ht="10.5" customHeight="1" outlineLevel="2">
      <c r="A264" s="274">
        <v>6</v>
      </c>
      <c r="B264" s="273">
        <v>2013</v>
      </c>
      <c r="C264" s="275" t="s">
        <v>362</v>
      </c>
      <c r="D264" s="293" t="s">
        <v>761</v>
      </c>
      <c r="E264" s="279" t="s">
        <v>1758</v>
      </c>
      <c r="F264" s="277">
        <v>41441</v>
      </c>
      <c r="G264" s="275" t="s">
        <v>1797</v>
      </c>
      <c r="H264" s="273">
        <v>15</v>
      </c>
      <c r="I264" s="275" t="s">
        <v>1798</v>
      </c>
      <c r="P264" s="273"/>
    </row>
    <row r="265" spans="1:16" s="278" customFormat="1" ht="10.5" customHeight="1" outlineLevel="2">
      <c r="A265" s="274">
        <v>6</v>
      </c>
      <c r="B265" s="273">
        <v>2013</v>
      </c>
      <c r="C265" s="275" t="s">
        <v>362</v>
      </c>
      <c r="D265" s="293" t="s">
        <v>761</v>
      </c>
      <c r="E265" s="279" t="s">
        <v>399</v>
      </c>
      <c r="F265" s="277">
        <v>41455</v>
      </c>
      <c r="G265" s="275" t="s">
        <v>1799</v>
      </c>
      <c r="H265" s="273">
        <v>5</v>
      </c>
      <c r="I265" s="275" t="s">
        <v>376</v>
      </c>
      <c r="P265" s="273"/>
    </row>
    <row r="266" spans="1:16" s="278" customFormat="1" ht="10.5" customHeight="1" outlineLevel="1">
      <c r="A266" s="274"/>
      <c r="B266" s="273"/>
      <c r="C266" s="275"/>
      <c r="D266" s="293" t="s">
        <v>762</v>
      </c>
      <c r="E266" s="279"/>
      <c r="F266" s="277"/>
      <c r="G266" s="275"/>
      <c r="H266" s="273">
        <f>SUBTOTAL(9,H262:H265)</f>
        <v>35</v>
      </c>
      <c r="I266" s="275"/>
      <c r="P266" s="273"/>
    </row>
    <row r="267" spans="1:16" s="278" customFormat="1" ht="10.5" customHeight="1" outlineLevel="2">
      <c r="A267" s="282">
        <v>5</v>
      </c>
      <c r="B267" s="281">
        <v>2011</v>
      </c>
      <c r="C267" s="283" t="s">
        <v>363</v>
      </c>
      <c r="D267" s="291" t="s">
        <v>167</v>
      </c>
      <c r="E267" s="292" t="s">
        <v>1380</v>
      </c>
      <c r="F267" s="285">
        <v>40691</v>
      </c>
      <c r="G267" s="283" t="s">
        <v>801</v>
      </c>
      <c r="H267" s="281">
        <v>5</v>
      </c>
      <c r="I267" s="283" t="s">
        <v>1387</v>
      </c>
      <c r="P267" s="273"/>
    </row>
    <row r="268" spans="1:16" s="278" customFormat="1" ht="10.5" customHeight="1" outlineLevel="2">
      <c r="A268" s="282">
        <v>5</v>
      </c>
      <c r="B268" s="281">
        <v>2011</v>
      </c>
      <c r="C268" s="283" t="s">
        <v>363</v>
      </c>
      <c r="D268" s="291" t="s">
        <v>167</v>
      </c>
      <c r="E268" s="292" t="s">
        <v>325</v>
      </c>
      <c r="F268" s="285">
        <v>40685</v>
      </c>
      <c r="G268" s="283" t="s">
        <v>801</v>
      </c>
      <c r="H268" s="281">
        <v>7</v>
      </c>
      <c r="I268" s="283" t="s">
        <v>340</v>
      </c>
      <c r="P268" s="273"/>
    </row>
    <row r="269" spans="1:16" s="326" customFormat="1" ht="10.5" customHeight="1" outlineLevel="2">
      <c r="A269" s="281">
        <v>3</v>
      </c>
      <c r="B269" s="281">
        <v>2011</v>
      </c>
      <c r="C269" s="283" t="s">
        <v>363</v>
      </c>
      <c r="D269" s="283" t="s">
        <v>214</v>
      </c>
      <c r="E269" s="292" t="s">
        <v>422</v>
      </c>
      <c r="F269" s="285">
        <v>40608</v>
      </c>
      <c r="G269" s="294" t="s">
        <v>727</v>
      </c>
      <c r="H269" s="281">
        <v>3</v>
      </c>
      <c r="I269" s="283" t="s">
        <v>495</v>
      </c>
      <c r="J269" s="324"/>
      <c r="K269" s="306"/>
      <c r="L269" s="313"/>
      <c r="M269" s="313"/>
      <c r="P269" s="265"/>
    </row>
    <row r="270" spans="1:16" s="307" customFormat="1" ht="10.5" customHeight="1" outlineLevel="2">
      <c r="A270" s="281">
        <v>3</v>
      </c>
      <c r="B270" s="281">
        <v>2011</v>
      </c>
      <c r="C270" s="283" t="s">
        <v>363</v>
      </c>
      <c r="D270" s="283" t="s">
        <v>214</v>
      </c>
      <c r="E270" s="292" t="s">
        <v>422</v>
      </c>
      <c r="F270" s="285">
        <v>40608</v>
      </c>
      <c r="G270" s="294" t="s">
        <v>728</v>
      </c>
      <c r="H270" s="281">
        <v>7</v>
      </c>
      <c r="I270" s="283" t="s">
        <v>88</v>
      </c>
      <c r="J270" s="316"/>
      <c r="K270" s="306"/>
      <c r="L270" s="322"/>
      <c r="M270" s="322"/>
      <c r="P270" s="286"/>
    </row>
    <row r="271" spans="1:16" s="332" customFormat="1" ht="10.5" customHeight="1" outlineLevel="2">
      <c r="A271" s="281">
        <v>10</v>
      </c>
      <c r="B271" s="282">
        <v>2011</v>
      </c>
      <c r="C271" s="283" t="s">
        <v>363</v>
      </c>
      <c r="D271" s="283" t="s">
        <v>214</v>
      </c>
      <c r="E271" s="284" t="s">
        <v>416</v>
      </c>
      <c r="F271" s="285">
        <v>40839</v>
      </c>
      <c r="G271" s="283" t="s">
        <v>891</v>
      </c>
      <c r="H271" s="281">
        <v>10</v>
      </c>
      <c r="I271" s="283" t="s">
        <v>473</v>
      </c>
      <c r="J271" s="333"/>
      <c r="K271" s="306"/>
      <c r="L271" s="326"/>
      <c r="M271" s="326"/>
      <c r="P271" s="334"/>
    </row>
    <row r="272" spans="1:16" s="332" customFormat="1" ht="10.5" customHeight="1" outlineLevel="2">
      <c r="A272" s="281">
        <v>10</v>
      </c>
      <c r="B272" s="282">
        <v>2011</v>
      </c>
      <c r="C272" s="283" t="s">
        <v>363</v>
      </c>
      <c r="D272" s="283" t="s">
        <v>214</v>
      </c>
      <c r="E272" s="284" t="s">
        <v>416</v>
      </c>
      <c r="F272" s="285">
        <v>40839</v>
      </c>
      <c r="G272" s="283" t="s">
        <v>892</v>
      </c>
      <c r="H272" s="281">
        <v>7</v>
      </c>
      <c r="I272" s="283" t="s">
        <v>411</v>
      </c>
      <c r="J272" s="335"/>
      <c r="K272" s="307"/>
      <c r="L272" s="316"/>
      <c r="M272" s="316"/>
      <c r="P272" s="334"/>
    </row>
    <row r="273" spans="1:16" s="278" customFormat="1" ht="11.25" outlineLevel="2">
      <c r="A273" s="281">
        <v>10</v>
      </c>
      <c r="B273" s="282">
        <v>2011</v>
      </c>
      <c r="C273" s="283" t="s">
        <v>363</v>
      </c>
      <c r="D273" s="283" t="s">
        <v>214</v>
      </c>
      <c r="E273" s="284" t="s">
        <v>416</v>
      </c>
      <c r="F273" s="285">
        <v>40839</v>
      </c>
      <c r="G273" s="283" t="s">
        <v>893</v>
      </c>
      <c r="H273" s="281">
        <v>7</v>
      </c>
      <c r="I273" s="283" t="s">
        <v>102</v>
      </c>
      <c r="J273" s="323"/>
      <c r="P273" s="273"/>
    </row>
    <row r="274" spans="1:16" s="326" customFormat="1" ht="10.5" customHeight="1" outlineLevel="2">
      <c r="A274" s="281">
        <v>11</v>
      </c>
      <c r="B274" s="282">
        <v>2011</v>
      </c>
      <c r="C274" s="283" t="s">
        <v>363</v>
      </c>
      <c r="D274" s="283" t="s">
        <v>214</v>
      </c>
      <c r="E274" s="284" t="s">
        <v>393</v>
      </c>
      <c r="F274" s="285">
        <v>40848</v>
      </c>
      <c r="G274" s="283" t="s">
        <v>891</v>
      </c>
      <c r="H274" s="281">
        <v>10</v>
      </c>
      <c r="I274" s="283" t="s">
        <v>460</v>
      </c>
      <c r="J274" s="278"/>
      <c r="K274" s="307"/>
      <c r="L274" s="316"/>
      <c r="M274" s="316"/>
      <c r="P274" s="265"/>
    </row>
    <row r="275" spans="1:16" s="313" customFormat="1" ht="10.5" customHeight="1" outlineLevel="2">
      <c r="A275" s="286">
        <v>3</v>
      </c>
      <c r="B275" s="287">
        <v>2012</v>
      </c>
      <c r="C275" s="288" t="s">
        <v>363</v>
      </c>
      <c r="D275" s="288" t="s">
        <v>214</v>
      </c>
      <c r="E275" s="289" t="s">
        <v>422</v>
      </c>
      <c r="F275" s="290">
        <v>40972</v>
      </c>
      <c r="G275" s="288" t="s">
        <v>1031</v>
      </c>
      <c r="H275" s="286">
        <v>3</v>
      </c>
      <c r="I275" s="288" t="s">
        <v>385</v>
      </c>
      <c r="K275" s="307"/>
      <c r="L275" s="336"/>
      <c r="M275" s="336"/>
      <c r="P275" s="317"/>
    </row>
    <row r="276" spans="1:16" s="313" customFormat="1" ht="10.5" customHeight="1" outlineLevel="2">
      <c r="A276" s="286">
        <v>7</v>
      </c>
      <c r="B276" s="287">
        <v>2012</v>
      </c>
      <c r="C276" s="288" t="s">
        <v>363</v>
      </c>
      <c r="D276" s="288" t="s">
        <v>214</v>
      </c>
      <c r="E276" s="289" t="s">
        <v>400</v>
      </c>
      <c r="F276" s="290">
        <v>41098</v>
      </c>
      <c r="G276" s="288" t="s">
        <v>1450</v>
      </c>
      <c r="H276" s="286">
        <v>5</v>
      </c>
      <c r="I276" s="288" t="s">
        <v>396</v>
      </c>
      <c r="J276" s="307"/>
      <c r="K276" s="307"/>
      <c r="L276" s="323"/>
      <c r="M276" s="323"/>
      <c r="P276" s="317"/>
    </row>
    <row r="277" spans="1:16" s="323" customFormat="1" ht="10.5" customHeight="1" outlineLevel="2">
      <c r="A277" s="286">
        <v>7</v>
      </c>
      <c r="B277" s="287">
        <v>2012</v>
      </c>
      <c r="C277" s="288" t="s">
        <v>363</v>
      </c>
      <c r="D277" s="288" t="s">
        <v>214</v>
      </c>
      <c r="E277" s="289" t="s">
        <v>400</v>
      </c>
      <c r="F277" s="290">
        <v>41098</v>
      </c>
      <c r="G277" s="288" t="s">
        <v>1451</v>
      </c>
      <c r="H277" s="286">
        <v>5</v>
      </c>
      <c r="I277" s="288" t="s">
        <v>460</v>
      </c>
      <c r="J277" s="313"/>
      <c r="K277" s="307"/>
      <c r="L277" s="326"/>
      <c r="M277" s="326"/>
      <c r="P277" s="337"/>
    </row>
    <row r="278" spans="1:16" s="278" customFormat="1" ht="10.5" customHeight="1" outlineLevel="2">
      <c r="A278" s="286">
        <v>12</v>
      </c>
      <c r="B278" s="287">
        <v>2012</v>
      </c>
      <c r="C278" s="288" t="s">
        <v>363</v>
      </c>
      <c r="D278" s="288" t="s">
        <v>214</v>
      </c>
      <c r="E278" s="289" t="s">
        <v>390</v>
      </c>
      <c r="F278" s="290">
        <v>40943</v>
      </c>
      <c r="G278" s="288" t="s">
        <v>988</v>
      </c>
      <c r="H278" s="286">
        <v>5</v>
      </c>
      <c r="I278" s="288" t="s">
        <v>364</v>
      </c>
      <c r="P278" s="273"/>
    </row>
    <row r="279" spans="1:16" s="278" customFormat="1" ht="10.5" customHeight="1" outlineLevel="2">
      <c r="A279" s="439">
        <v>5</v>
      </c>
      <c r="B279" s="439">
        <v>2012</v>
      </c>
      <c r="C279" s="440" t="s">
        <v>363</v>
      </c>
      <c r="D279" s="440" t="s">
        <v>214</v>
      </c>
      <c r="E279" s="468" t="s">
        <v>325</v>
      </c>
      <c r="F279" s="469">
        <v>41049</v>
      </c>
      <c r="G279" s="441" t="s">
        <v>1314</v>
      </c>
      <c r="H279" s="439">
        <v>7</v>
      </c>
      <c r="I279" s="440" t="s">
        <v>340</v>
      </c>
      <c r="P279" s="273"/>
    </row>
    <row r="280" spans="1:16" s="322" customFormat="1" ht="10.5" customHeight="1" outlineLevel="2">
      <c r="A280" s="439">
        <v>5</v>
      </c>
      <c r="B280" s="439">
        <v>2012</v>
      </c>
      <c r="C280" s="440" t="s">
        <v>363</v>
      </c>
      <c r="D280" s="440" t="s">
        <v>214</v>
      </c>
      <c r="E280" s="468" t="s">
        <v>325</v>
      </c>
      <c r="F280" s="469">
        <v>41049</v>
      </c>
      <c r="G280" s="441" t="s">
        <v>1315</v>
      </c>
      <c r="H280" s="439">
        <v>3</v>
      </c>
      <c r="I280" s="440" t="s">
        <v>295</v>
      </c>
      <c r="J280" s="307"/>
      <c r="K280" s="307"/>
      <c r="L280" s="326"/>
      <c r="M280" s="326"/>
      <c r="P280" s="281"/>
    </row>
    <row r="281" spans="1:16" s="278" customFormat="1" ht="10.5" customHeight="1" outlineLevel="2">
      <c r="A281" s="439">
        <v>5</v>
      </c>
      <c r="B281" s="439">
        <v>2012</v>
      </c>
      <c r="C281" s="440" t="s">
        <v>363</v>
      </c>
      <c r="D281" s="440" t="s">
        <v>214</v>
      </c>
      <c r="E281" s="468" t="s">
        <v>325</v>
      </c>
      <c r="F281" s="469">
        <v>41049</v>
      </c>
      <c r="G281" s="441" t="s">
        <v>1316</v>
      </c>
      <c r="H281" s="439">
        <v>3</v>
      </c>
      <c r="I281" s="440" t="s">
        <v>520</v>
      </c>
      <c r="P281" s="273"/>
    </row>
    <row r="282" spans="1:16" s="278" customFormat="1" ht="10.5" customHeight="1" outlineLevel="2">
      <c r="A282" s="273">
        <v>3</v>
      </c>
      <c r="B282" s="273">
        <v>2013</v>
      </c>
      <c r="C282" s="275" t="s">
        <v>363</v>
      </c>
      <c r="D282" s="293" t="s">
        <v>167</v>
      </c>
      <c r="E282" s="279" t="s">
        <v>422</v>
      </c>
      <c r="F282" s="277">
        <v>41336</v>
      </c>
      <c r="G282" s="275" t="s">
        <v>1314</v>
      </c>
      <c r="H282" s="273">
        <v>10</v>
      </c>
      <c r="I282" s="275" t="s">
        <v>68</v>
      </c>
      <c r="P282" s="273"/>
    </row>
    <row r="283" spans="1:16" s="322" customFormat="1" ht="10.5" customHeight="1" outlineLevel="2">
      <c r="A283" s="273">
        <v>3</v>
      </c>
      <c r="B283" s="273">
        <v>2013</v>
      </c>
      <c r="C283" s="275" t="s">
        <v>363</v>
      </c>
      <c r="D283" s="293" t="s">
        <v>214</v>
      </c>
      <c r="E283" s="279" t="s">
        <v>422</v>
      </c>
      <c r="F283" s="277">
        <v>41336</v>
      </c>
      <c r="G283" s="275" t="s">
        <v>1677</v>
      </c>
      <c r="H283" s="273">
        <v>3</v>
      </c>
      <c r="I283" s="275" t="s">
        <v>520</v>
      </c>
      <c r="J283" s="307"/>
      <c r="K283" s="307"/>
      <c r="L283" s="307"/>
      <c r="M283" s="307"/>
      <c r="P283" s="281"/>
    </row>
    <row r="284" spans="1:16" s="278" customFormat="1" ht="10.5" customHeight="1" outlineLevel="2">
      <c r="A284" s="273">
        <v>5</v>
      </c>
      <c r="B284" s="273">
        <v>2013</v>
      </c>
      <c r="C284" s="275" t="s">
        <v>363</v>
      </c>
      <c r="D284" s="293" t="s">
        <v>167</v>
      </c>
      <c r="E284" s="279" t="s">
        <v>375</v>
      </c>
      <c r="F284" s="277">
        <v>41412</v>
      </c>
      <c r="G284" s="275" t="s">
        <v>1800</v>
      </c>
      <c r="H284" s="273">
        <v>5</v>
      </c>
      <c r="I284" s="275" t="s">
        <v>364</v>
      </c>
      <c r="P284" s="273"/>
    </row>
    <row r="285" spans="1:16" s="278" customFormat="1" ht="10.5" customHeight="1" outlineLevel="2">
      <c r="A285" s="273">
        <v>10</v>
      </c>
      <c r="B285" s="274">
        <v>2013</v>
      </c>
      <c r="C285" s="275" t="s">
        <v>363</v>
      </c>
      <c r="D285" s="275" t="s">
        <v>167</v>
      </c>
      <c r="E285" s="276" t="s">
        <v>416</v>
      </c>
      <c r="F285" s="277">
        <v>41560</v>
      </c>
      <c r="G285" s="275" t="s">
        <v>1801</v>
      </c>
      <c r="H285" s="273">
        <v>7</v>
      </c>
      <c r="I285" s="275" t="s">
        <v>432</v>
      </c>
      <c r="P285" s="273"/>
    </row>
    <row r="286" spans="1:16" s="278" customFormat="1" ht="10.5" customHeight="1" outlineLevel="2">
      <c r="A286" s="273">
        <v>10</v>
      </c>
      <c r="B286" s="274">
        <v>2013</v>
      </c>
      <c r="C286" s="275" t="s">
        <v>363</v>
      </c>
      <c r="D286" s="275" t="s">
        <v>167</v>
      </c>
      <c r="E286" s="276" t="s">
        <v>416</v>
      </c>
      <c r="F286" s="277">
        <v>41560</v>
      </c>
      <c r="G286" s="275" t="s">
        <v>1802</v>
      </c>
      <c r="H286" s="273">
        <v>3</v>
      </c>
      <c r="I286" s="275" t="s">
        <v>374</v>
      </c>
      <c r="P286" s="273"/>
    </row>
    <row r="287" spans="1:16" s="278" customFormat="1" ht="10.5" customHeight="1" outlineLevel="2">
      <c r="A287" s="273">
        <v>11</v>
      </c>
      <c r="B287" s="274">
        <v>2013</v>
      </c>
      <c r="C287" s="275" t="s">
        <v>363</v>
      </c>
      <c r="D287" s="275" t="s">
        <v>167</v>
      </c>
      <c r="E287" s="276" t="s">
        <v>315</v>
      </c>
      <c r="F287" s="277">
        <v>41582</v>
      </c>
      <c r="G287" s="275" t="s">
        <v>1800</v>
      </c>
      <c r="H287" s="273">
        <v>10</v>
      </c>
      <c r="I287" s="275" t="s">
        <v>379</v>
      </c>
      <c r="P287" s="273"/>
    </row>
    <row r="288" spans="1:16" s="278" customFormat="1" ht="10.5" customHeight="1" outlineLevel="1">
      <c r="A288" s="273"/>
      <c r="B288" s="274"/>
      <c r="C288" s="275"/>
      <c r="D288" s="275" t="s">
        <v>170</v>
      </c>
      <c r="E288" s="276"/>
      <c r="F288" s="277"/>
      <c r="G288" s="275"/>
      <c r="H288" s="273">
        <f>SUBTOTAL(9,H267:H287)</f>
        <v>125</v>
      </c>
      <c r="I288" s="275"/>
      <c r="P288" s="273"/>
    </row>
    <row r="289" spans="1:16" s="324" customFormat="1" ht="10.5" customHeight="1" outlineLevel="2">
      <c r="A289" s="281">
        <v>2</v>
      </c>
      <c r="B289" s="282">
        <v>2011</v>
      </c>
      <c r="C289" s="283" t="s">
        <v>362</v>
      </c>
      <c r="D289" s="283" t="s">
        <v>710</v>
      </c>
      <c r="E289" s="284" t="s">
        <v>390</v>
      </c>
      <c r="F289" s="285">
        <v>40586</v>
      </c>
      <c r="G289" s="283" t="s">
        <v>711</v>
      </c>
      <c r="H289" s="281">
        <v>5</v>
      </c>
      <c r="I289" s="283" t="s">
        <v>376</v>
      </c>
      <c r="J289" s="307"/>
      <c r="K289" s="307"/>
      <c r="L289" s="316"/>
      <c r="M289" s="316"/>
      <c r="P289" s="338"/>
    </row>
    <row r="290" spans="1:16" s="324" customFormat="1" ht="10.5" customHeight="1" outlineLevel="1">
      <c r="A290" s="281"/>
      <c r="B290" s="282"/>
      <c r="C290" s="283"/>
      <c r="D290" s="283" t="s">
        <v>712</v>
      </c>
      <c r="E290" s="284"/>
      <c r="F290" s="285"/>
      <c r="G290" s="283"/>
      <c r="H290" s="281">
        <f>SUBTOTAL(9,H289:H289)</f>
        <v>5</v>
      </c>
      <c r="I290" s="283"/>
      <c r="J290" s="307"/>
      <c r="K290" s="307"/>
      <c r="L290" s="316"/>
      <c r="M290" s="316"/>
      <c r="P290" s="338"/>
    </row>
    <row r="291" spans="1:16" s="324" customFormat="1" ht="10.5" customHeight="1" outlineLevel="2">
      <c r="A291" s="281">
        <v>3</v>
      </c>
      <c r="B291" s="281">
        <v>2011</v>
      </c>
      <c r="C291" s="283" t="s">
        <v>362</v>
      </c>
      <c r="D291" s="283" t="s">
        <v>226</v>
      </c>
      <c r="E291" s="292" t="s">
        <v>422</v>
      </c>
      <c r="F291" s="285">
        <v>40608</v>
      </c>
      <c r="G291" s="294" t="s">
        <v>729</v>
      </c>
      <c r="H291" s="281">
        <v>3</v>
      </c>
      <c r="I291" s="283" t="s">
        <v>174</v>
      </c>
      <c r="J291" s="316"/>
      <c r="K291" s="307"/>
      <c r="L291" s="307"/>
      <c r="M291" s="307"/>
      <c r="P291" s="338"/>
    </row>
    <row r="292" spans="1:16" s="324" customFormat="1" ht="10.5" customHeight="1" outlineLevel="2">
      <c r="A292" s="281">
        <v>3</v>
      </c>
      <c r="B292" s="281">
        <v>2011</v>
      </c>
      <c r="C292" s="283" t="s">
        <v>362</v>
      </c>
      <c r="D292" s="283" t="s">
        <v>226</v>
      </c>
      <c r="E292" s="292" t="s">
        <v>422</v>
      </c>
      <c r="F292" s="285">
        <v>40608</v>
      </c>
      <c r="G292" s="294" t="s">
        <v>730</v>
      </c>
      <c r="H292" s="281">
        <v>7</v>
      </c>
      <c r="I292" s="283" t="s">
        <v>508</v>
      </c>
      <c r="J292" s="316"/>
      <c r="K292" s="307"/>
      <c r="L292" s="335"/>
      <c r="M292" s="335"/>
      <c r="P292" s="338"/>
    </row>
    <row r="293" spans="1:16" s="307" customFormat="1" ht="10.5" customHeight="1" outlineLevel="2">
      <c r="A293" s="282">
        <v>5</v>
      </c>
      <c r="B293" s="281">
        <v>2011</v>
      </c>
      <c r="C293" s="283" t="s">
        <v>362</v>
      </c>
      <c r="D293" s="291" t="s">
        <v>226</v>
      </c>
      <c r="E293" s="292" t="s">
        <v>325</v>
      </c>
      <c r="F293" s="285">
        <v>40685</v>
      </c>
      <c r="G293" s="283" t="s">
        <v>802</v>
      </c>
      <c r="H293" s="281">
        <v>10</v>
      </c>
      <c r="I293" s="283" t="s">
        <v>296</v>
      </c>
      <c r="J293" s="316"/>
      <c r="L293" s="335"/>
      <c r="M293" s="335"/>
      <c r="P293" s="286"/>
    </row>
    <row r="294" spans="1:16" s="307" customFormat="1" ht="10.5" customHeight="1" outlineLevel="2">
      <c r="A294" s="286">
        <v>3</v>
      </c>
      <c r="B294" s="287">
        <v>2012</v>
      </c>
      <c r="C294" s="288" t="s">
        <v>362</v>
      </c>
      <c r="D294" s="288" t="s">
        <v>226</v>
      </c>
      <c r="E294" s="289" t="s">
        <v>422</v>
      </c>
      <c r="F294" s="290">
        <v>40972</v>
      </c>
      <c r="G294" s="288" t="s">
        <v>802</v>
      </c>
      <c r="H294" s="286">
        <v>10</v>
      </c>
      <c r="I294" s="288" t="s">
        <v>68</v>
      </c>
      <c r="J294" s="322"/>
      <c r="L294" s="335"/>
      <c r="M294" s="335"/>
      <c r="P294" s="286"/>
    </row>
    <row r="295" spans="1:16" s="322" customFormat="1" ht="10.5" customHeight="1" outlineLevel="2">
      <c r="A295" s="286">
        <v>3</v>
      </c>
      <c r="B295" s="287">
        <v>2012</v>
      </c>
      <c r="C295" s="288" t="s">
        <v>362</v>
      </c>
      <c r="D295" s="288" t="s">
        <v>226</v>
      </c>
      <c r="E295" s="289" t="s">
        <v>422</v>
      </c>
      <c r="F295" s="290">
        <v>40972</v>
      </c>
      <c r="G295" s="288" t="s">
        <v>730</v>
      </c>
      <c r="H295" s="286">
        <v>7</v>
      </c>
      <c r="I295" s="288" t="s">
        <v>508</v>
      </c>
      <c r="K295" s="307"/>
      <c r="L295" s="335"/>
      <c r="M295" s="335"/>
      <c r="P295" s="281"/>
    </row>
    <row r="296" spans="1:16" s="325" customFormat="1" ht="10.5" customHeight="1" outlineLevel="2">
      <c r="A296" s="273">
        <v>3</v>
      </c>
      <c r="B296" s="273">
        <v>2013</v>
      </c>
      <c r="C296" s="275" t="s">
        <v>362</v>
      </c>
      <c r="D296" s="293" t="s">
        <v>226</v>
      </c>
      <c r="E296" s="279" t="s">
        <v>422</v>
      </c>
      <c r="F296" s="277">
        <v>41336</v>
      </c>
      <c r="G296" s="275" t="s">
        <v>1678</v>
      </c>
      <c r="H296" s="273">
        <v>7</v>
      </c>
      <c r="I296" s="275" t="s">
        <v>508</v>
      </c>
      <c r="J296" s="316"/>
      <c r="K296" s="307"/>
      <c r="L296" s="335"/>
      <c r="M296" s="335"/>
      <c r="P296" s="339"/>
    </row>
    <row r="297" spans="1:16" s="324" customFormat="1" ht="10.5" customHeight="1" outlineLevel="2">
      <c r="A297" s="273">
        <v>3</v>
      </c>
      <c r="B297" s="273">
        <v>2013</v>
      </c>
      <c r="C297" s="275" t="s">
        <v>362</v>
      </c>
      <c r="D297" s="293" t="s">
        <v>226</v>
      </c>
      <c r="E297" s="279" t="s">
        <v>422</v>
      </c>
      <c r="F297" s="277">
        <v>41336</v>
      </c>
      <c r="G297" s="275" t="s">
        <v>1679</v>
      </c>
      <c r="H297" s="273">
        <v>3</v>
      </c>
      <c r="I297" s="275" t="s">
        <v>497</v>
      </c>
      <c r="J297" s="316"/>
      <c r="K297" s="307"/>
      <c r="L297" s="325"/>
      <c r="M297" s="325"/>
      <c r="P297" s="338"/>
    </row>
    <row r="298" spans="1:16" s="324" customFormat="1" ht="10.5" customHeight="1" outlineLevel="2">
      <c r="A298" s="273">
        <v>10</v>
      </c>
      <c r="B298" s="273">
        <v>2013</v>
      </c>
      <c r="C298" s="275" t="s">
        <v>362</v>
      </c>
      <c r="D298" s="293" t="s">
        <v>226</v>
      </c>
      <c r="E298" s="279" t="s">
        <v>395</v>
      </c>
      <c r="F298" s="277">
        <v>41574</v>
      </c>
      <c r="G298" s="275" t="s">
        <v>1803</v>
      </c>
      <c r="H298" s="273">
        <v>5</v>
      </c>
      <c r="I298" s="275" t="s">
        <v>376</v>
      </c>
      <c r="J298" s="316"/>
      <c r="K298" s="307"/>
      <c r="L298" s="325"/>
      <c r="M298" s="325"/>
      <c r="P298" s="338"/>
    </row>
    <row r="299" spans="1:16" s="324" customFormat="1" ht="10.5" customHeight="1" outlineLevel="2">
      <c r="A299" s="273">
        <v>11</v>
      </c>
      <c r="B299" s="273">
        <v>2013</v>
      </c>
      <c r="C299" s="275" t="s">
        <v>362</v>
      </c>
      <c r="D299" s="293" t="s">
        <v>226</v>
      </c>
      <c r="E299" s="279" t="s">
        <v>315</v>
      </c>
      <c r="F299" s="277">
        <v>41582</v>
      </c>
      <c r="G299" s="275" t="s">
        <v>2036</v>
      </c>
      <c r="H299" s="273">
        <v>5</v>
      </c>
      <c r="I299" s="275" t="s">
        <v>376</v>
      </c>
      <c r="J299" s="316"/>
      <c r="K299" s="307"/>
      <c r="L299" s="325"/>
      <c r="M299" s="325"/>
      <c r="P299" s="338"/>
    </row>
    <row r="300" spans="1:16" s="324" customFormat="1" ht="10.5" customHeight="1" outlineLevel="1">
      <c r="A300" s="273"/>
      <c r="B300" s="273"/>
      <c r="C300" s="275"/>
      <c r="D300" s="293" t="s">
        <v>227</v>
      </c>
      <c r="E300" s="279"/>
      <c r="F300" s="277"/>
      <c r="G300" s="275"/>
      <c r="H300" s="273">
        <f>SUBTOTAL(9,H291:H299)</f>
        <v>57</v>
      </c>
      <c r="I300" s="275"/>
      <c r="J300" s="316"/>
      <c r="K300" s="307"/>
      <c r="L300" s="325"/>
      <c r="M300" s="325"/>
      <c r="P300" s="338"/>
    </row>
    <row r="301" spans="1:16" s="313" customFormat="1" ht="10.5" customHeight="1" outlineLevel="2">
      <c r="A301" s="281">
        <v>3</v>
      </c>
      <c r="B301" s="281">
        <v>2011</v>
      </c>
      <c r="C301" s="283" t="s">
        <v>362</v>
      </c>
      <c r="D301" s="283" t="s">
        <v>465</v>
      </c>
      <c r="E301" s="292" t="s">
        <v>394</v>
      </c>
      <c r="F301" s="285">
        <v>40622</v>
      </c>
      <c r="G301" s="294" t="s">
        <v>776</v>
      </c>
      <c r="H301" s="281">
        <v>5</v>
      </c>
      <c r="I301" s="283" t="s">
        <v>396</v>
      </c>
      <c r="J301" s="316"/>
      <c r="K301" s="307"/>
      <c r="L301" s="325"/>
      <c r="M301" s="325"/>
      <c r="P301" s="317"/>
    </row>
    <row r="302" spans="1:16" s="313" customFormat="1" ht="10.5" customHeight="1" outlineLevel="2">
      <c r="A302" s="282">
        <v>5</v>
      </c>
      <c r="B302" s="281">
        <v>2011</v>
      </c>
      <c r="C302" s="283" t="s">
        <v>362</v>
      </c>
      <c r="D302" s="291" t="s">
        <v>465</v>
      </c>
      <c r="E302" s="292" t="s">
        <v>325</v>
      </c>
      <c r="F302" s="285">
        <v>40685</v>
      </c>
      <c r="G302" s="283" t="s">
        <v>803</v>
      </c>
      <c r="H302" s="281">
        <v>3</v>
      </c>
      <c r="I302" s="283" t="s">
        <v>281</v>
      </c>
      <c r="J302" s="307"/>
      <c r="K302" s="307"/>
      <c r="L302" s="324"/>
      <c r="M302" s="324"/>
      <c r="P302" s="317"/>
    </row>
    <row r="303" spans="1:16" s="313" customFormat="1" ht="10.5" customHeight="1" outlineLevel="2">
      <c r="A303" s="274">
        <v>5</v>
      </c>
      <c r="B303" s="273">
        <v>2013</v>
      </c>
      <c r="C303" s="275" t="s">
        <v>362</v>
      </c>
      <c r="D303" s="293" t="s">
        <v>465</v>
      </c>
      <c r="E303" s="279" t="s">
        <v>388</v>
      </c>
      <c r="F303" s="277">
        <v>41399</v>
      </c>
      <c r="G303" s="275" t="s">
        <v>1804</v>
      </c>
      <c r="H303" s="273">
        <v>10</v>
      </c>
      <c r="I303" s="275" t="s">
        <v>379</v>
      </c>
      <c r="J303" s="316"/>
      <c r="K303" s="307"/>
      <c r="L303" s="324"/>
      <c r="M303" s="324"/>
      <c r="P303" s="317"/>
    </row>
    <row r="304" spans="1:16" s="322" customFormat="1" ht="10.5" customHeight="1" outlineLevel="2">
      <c r="A304" s="274">
        <v>3</v>
      </c>
      <c r="B304" s="273">
        <v>2013</v>
      </c>
      <c r="C304" s="275" t="s">
        <v>362</v>
      </c>
      <c r="D304" s="293" t="s">
        <v>465</v>
      </c>
      <c r="E304" s="279" t="s">
        <v>394</v>
      </c>
      <c r="F304" s="277">
        <v>41350</v>
      </c>
      <c r="G304" s="275" t="s">
        <v>803</v>
      </c>
      <c r="H304" s="273">
        <v>5</v>
      </c>
      <c r="I304" s="275" t="s">
        <v>396</v>
      </c>
      <c r="J304" s="323"/>
      <c r="K304" s="335"/>
      <c r="L304" s="335"/>
      <c r="M304" s="335"/>
      <c r="P304" s="281"/>
    </row>
    <row r="305" spans="1:16" s="316" customFormat="1" ht="10.5" customHeight="1" outlineLevel="2">
      <c r="A305" s="273">
        <v>6</v>
      </c>
      <c r="B305" s="273">
        <v>2013</v>
      </c>
      <c r="C305" s="293" t="s">
        <v>362</v>
      </c>
      <c r="D305" s="275" t="s">
        <v>465</v>
      </c>
      <c r="E305" s="279" t="s">
        <v>325</v>
      </c>
      <c r="F305" s="277">
        <v>41434</v>
      </c>
      <c r="G305" s="275" t="s">
        <v>1805</v>
      </c>
      <c r="H305" s="273">
        <v>3</v>
      </c>
      <c r="I305" s="275" t="s">
        <v>233</v>
      </c>
      <c r="J305" s="313"/>
      <c r="L305" s="335"/>
      <c r="M305" s="335"/>
      <c r="P305" s="340"/>
    </row>
    <row r="306" spans="1:16" s="313" customFormat="1" ht="10.5" customHeight="1" outlineLevel="2">
      <c r="A306" s="273">
        <v>6</v>
      </c>
      <c r="B306" s="273">
        <v>2013</v>
      </c>
      <c r="C306" s="293" t="s">
        <v>362</v>
      </c>
      <c r="D306" s="275" t="s">
        <v>465</v>
      </c>
      <c r="E306" s="279" t="s">
        <v>325</v>
      </c>
      <c r="F306" s="277">
        <v>41434</v>
      </c>
      <c r="G306" s="275" t="s">
        <v>1806</v>
      </c>
      <c r="H306" s="273">
        <v>7</v>
      </c>
      <c r="I306" s="275" t="s">
        <v>519</v>
      </c>
      <c r="K306" s="307"/>
      <c r="L306" s="324"/>
      <c r="M306" s="324"/>
      <c r="P306" s="317"/>
    </row>
    <row r="307" spans="1:16" s="316" customFormat="1" ht="10.5" customHeight="1" outlineLevel="2">
      <c r="A307" s="273">
        <v>6</v>
      </c>
      <c r="B307" s="273">
        <v>2013</v>
      </c>
      <c r="C307" s="293" t="s">
        <v>362</v>
      </c>
      <c r="D307" s="275" t="s">
        <v>465</v>
      </c>
      <c r="E307" s="279" t="s">
        <v>325</v>
      </c>
      <c r="F307" s="277">
        <v>41434</v>
      </c>
      <c r="G307" s="275" t="s">
        <v>1807</v>
      </c>
      <c r="H307" s="273">
        <v>7</v>
      </c>
      <c r="I307" s="275" t="s">
        <v>1</v>
      </c>
      <c r="J307" s="271"/>
      <c r="K307" s="322"/>
      <c r="P307" s="340"/>
    </row>
    <row r="308" spans="1:16" s="316" customFormat="1" ht="10.5" customHeight="1" outlineLevel="1">
      <c r="A308" s="273"/>
      <c r="B308" s="273"/>
      <c r="C308" s="293"/>
      <c r="D308" s="275" t="s">
        <v>466</v>
      </c>
      <c r="E308" s="279"/>
      <c r="F308" s="277"/>
      <c r="G308" s="275"/>
      <c r="H308" s="273">
        <f>SUBTOTAL(9,H301:H307)</f>
        <v>40</v>
      </c>
      <c r="I308" s="275"/>
      <c r="J308" s="271"/>
      <c r="K308" s="322"/>
      <c r="P308" s="340"/>
    </row>
    <row r="309" spans="1:16" s="325" customFormat="1" ht="10.5" customHeight="1" outlineLevel="2">
      <c r="A309" s="273">
        <v>6</v>
      </c>
      <c r="B309" s="273">
        <v>2013</v>
      </c>
      <c r="C309" s="293" t="s">
        <v>363</v>
      </c>
      <c r="D309" s="275" t="s">
        <v>138</v>
      </c>
      <c r="E309" s="279" t="s">
        <v>325</v>
      </c>
      <c r="F309" s="277">
        <v>41434</v>
      </c>
      <c r="G309" s="275" t="s">
        <v>1808</v>
      </c>
      <c r="H309" s="273">
        <v>10</v>
      </c>
      <c r="I309" s="275" t="s">
        <v>242</v>
      </c>
      <c r="J309" s="271"/>
      <c r="K309" s="322"/>
      <c r="L309" s="316"/>
      <c r="M309" s="316"/>
      <c r="P309" s="339"/>
    </row>
    <row r="310" spans="1:16" s="278" customFormat="1" ht="10.5" customHeight="1" outlineLevel="2">
      <c r="A310" s="273">
        <v>10</v>
      </c>
      <c r="B310" s="274">
        <v>2013</v>
      </c>
      <c r="C310" s="275" t="s">
        <v>363</v>
      </c>
      <c r="D310" s="275" t="s">
        <v>138</v>
      </c>
      <c r="E310" s="276" t="s">
        <v>416</v>
      </c>
      <c r="F310" s="277">
        <v>41560</v>
      </c>
      <c r="G310" s="275" t="s">
        <v>1809</v>
      </c>
      <c r="H310" s="273">
        <v>3</v>
      </c>
      <c r="I310" s="275" t="s">
        <v>203</v>
      </c>
      <c r="P310" s="273"/>
    </row>
    <row r="311" spans="1:16" s="278" customFormat="1" ht="10.5" customHeight="1" outlineLevel="2">
      <c r="A311" s="273">
        <v>10</v>
      </c>
      <c r="B311" s="274">
        <v>2013</v>
      </c>
      <c r="C311" s="275" t="s">
        <v>363</v>
      </c>
      <c r="D311" s="275" t="s">
        <v>138</v>
      </c>
      <c r="E311" s="276" t="s">
        <v>416</v>
      </c>
      <c r="F311" s="277">
        <v>41560</v>
      </c>
      <c r="G311" s="275" t="s">
        <v>1810</v>
      </c>
      <c r="H311" s="273">
        <v>7</v>
      </c>
      <c r="I311" s="275" t="s">
        <v>102</v>
      </c>
      <c r="P311" s="273"/>
    </row>
    <row r="312" spans="1:16" s="278" customFormat="1" ht="10.5" customHeight="1" outlineLevel="1">
      <c r="A312" s="273"/>
      <c r="B312" s="274"/>
      <c r="C312" s="275"/>
      <c r="D312" s="275" t="s">
        <v>139</v>
      </c>
      <c r="E312" s="276"/>
      <c r="F312" s="277"/>
      <c r="G312" s="275"/>
      <c r="H312" s="273">
        <f>SUBTOTAL(9,H309:H311)</f>
        <v>20</v>
      </c>
      <c r="I312" s="275"/>
      <c r="P312" s="273"/>
    </row>
    <row r="313" spans="1:16" s="316" customFormat="1" ht="10.5" customHeight="1" outlineLevel="2">
      <c r="A313" s="286">
        <v>10</v>
      </c>
      <c r="B313" s="287">
        <v>2012</v>
      </c>
      <c r="C313" s="288" t="s">
        <v>391</v>
      </c>
      <c r="D313" s="288" t="s">
        <v>1580</v>
      </c>
      <c r="E313" s="289" t="s">
        <v>395</v>
      </c>
      <c r="F313" s="290">
        <v>41210</v>
      </c>
      <c r="G313" s="288" t="s">
        <v>1581</v>
      </c>
      <c r="H313" s="286">
        <v>5</v>
      </c>
      <c r="I313" s="288" t="s">
        <v>461</v>
      </c>
      <c r="J313" s="278"/>
      <c r="K313" s="322"/>
      <c r="L313" s="307"/>
      <c r="M313" s="307"/>
      <c r="P313" s="340"/>
    </row>
    <row r="314" spans="1:16" s="316" customFormat="1" ht="10.5" customHeight="1" outlineLevel="1">
      <c r="A314" s="286"/>
      <c r="B314" s="287"/>
      <c r="C314" s="288"/>
      <c r="D314" s="288" t="s">
        <v>1582</v>
      </c>
      <c r="E314" s="289"/>
      <c r="F314" s="290"/>
      <c r="G314" s="288"/>
      <c r="H314" s="286">
        <f>SUBTOTAL(9,H313:H313)</f>
        <v>5</v>
      </c>
      <c r="I314" s="288"/>
      <c r="J314" s="278"/>
      <c r="K314" s="322"/>
      <c r="L314" s="307"/>
      <c r="M314" s="307"/>
      <c r="P314" s="340"/>
    </row>
    <row r="315" spans="1:16" s="316" customFormat="1" ht="10.5" customHeight="1" outlineLevel="2">
      <c r="A315" s="286">
        <v>10</v>
      </c>
      <c r="B315" s="287">
        <v>2012</v>
      </c>
      <c r="C315" s="288" t="s">
        <v>428</v>
      </c>
      <c r="D315" s="288" t="s">
        <v>1503</v>
      </c>
      <c r="E315" s="289" t="s">
        <v>416</v>
      </c>
      <c r="F315" s="290">
        <v>41196</v>
      </c>
      <c r="G315" s="288" t="s">
        <v>1504</v>
      </c>
      <c r="H315" s="286">
        <v>10</v>
      </c>
      <c r="I315" s="288" t="s">
        <v>478</v>
      </c>
      <c r="J315" s="271"/>
      <c r="K315" s="326"/>
      <c r="L315" s="335"/>
      <c r="M315" s="335"/>
      <c r="P315" s="340"/>
    </row>
    <row r="316" spans="1:16" s="316" customFormat="1" ht="10.5" customHeight="1" outlineLevel="2">
      <c r="A316" s="286">
        <v>10</v>
      </c>
      <c r="B316" s="287">
        <v>2012</v>
      </c>
      <c r="C316" s="288" t="s">
        <v>428</v>
      </c>
      <c r="D316" s="288" t="s">
        <v>1503</v>
      </c>
      <c r="E316" s="289" t="s">
        <v>416</v>
      </c>
      <c r="F316" s="290">
        <v>41196</v>
      </c>
      <c r="G316" s="288" t="s">
        <v>1505</v>
      </c>
      <c r="H316" s="286">
        <v>3</v>
      </c>
      <c r="I316" s="288" t="s">
        <v>480</v>
      </c>
      <c r="J316" s="278"/>
      <c r="K316" s="322"/>
      <c r="L316" s="313"/>
      <c r="M316" s="313"/>
      <c r="P316" s="340"/>
    </row>
    <row r="317" spans="1:16" s="316" customFormat="1" ht="10.5" customHeight="1" outlineLevel="2">
      <c r="A317" s="273">
        <v>10</v>
      </c>
      <c r="B317" s="274">
        <v>2013</v>
      </c>
      <c r="C317" s="275" t="s">
        <v>428</v>
      </c>
      <c r="D317" s="275" t="s">
        <v>1503</v>
      </c>
      <c r="E317" s="276" t="s">
        <v>378</v>
      </c>
      <c r="F317" s="277">
        <v>41321</v>
      </c>
      <c r="G317" s="275" t="s">
        <v>1629</v>
      </c>
      <c r="H317" s="273">
        <v>5</v>
      </c>
      <c r="I317" s="275" t="s">
        <v>486</v>
      </c>
      <c r="J317" s="278"/>
      <c r="K317" s="322"/>
      <c r="L317" s="313"/>
      <c r="M317" s="313"/>
      <c r="P317" s="340"/>
    </row>
    <row r="318" spans="1:16" s="278" customFormat="1" ht="10.5" customHeight="1" outlineLevel="2">
      <c r="A318" s="273">
        <v>6</v>
      </c>
      <c r="B318" s="273">
        <v>2013</v>
      </c>
      <c r="C318" s="293" t="s">
        <v>428</v>
      </c>
      <c r="D318" s="275" t="s">
        <v>1503</v>
      </c>
      <c r="E318" s="279" t="s">
        <v>325</v>
      </c>
      <c r="F318" s="277">
        <v>41434</v>
      </c>
      <c r="G318" s="275" t="s">
        <v>1504</v>
      </c>
      <c r="H318" s="273">
        <v>10</v>
      </c>
      <c r="I318" s="275" t="s">
        <v>288</v>
      </c>
      <c r="P318" s="273"/>
    </row>
    <row r="319" spans="1:16" s="278" customFormat="1" ht="10.5" customHeight="1" outlineLevel="1">
      <c r="A319" s="273"/>
      <c r="B319" s="273"/>
      <c r="C319" s="293"/>
      <c r="D319" s="275" t="s">
        <v>1506</v>
      </c>
      <c r="E319" s="279"/>
      <c r="F319" s="277"/>
      <c r="G319" s="275"/>
      <c r="H319" s="273">
        <f>SUBTOTAL(9,H315:H318)</f>
        <v>28</v>
      </c>
      <c r="I319" s="275"/>
      <c r="P319" s="273"/>
    </row>
    <row r="320" spans="1:16" s="278" customFormat="1" ht="10.5" customHeight="1" outlineLevel="2">
      <c r="A320" s="439">
        <v>5</v>
      </c>
      <c r="B320" s="439">
        <v>2012</v>
      </c>
      <c r="C320" s="440" t="s">
        <v>363</v>
      </c>
      <c r="D320" s="442" t="s">
        <v>1147</v>
      </c>
      <c r="E320" s="468" t="s">
        <v>1375</v>
      </c>
      <c r="F320" s="469">
        <v>41055</v>
      </c>
      <c r="G320" s="441" t="s">
        <v>1317</v>
      </c>
      <c r="H320" s="439">
        <v>5</v>
      </c>
      <c r="I320" s="440" t="s">
        <v>1389</v>
      </c>
      <c r="P320" s="273"/>
    </row>
    <row r="321" spans="1:16" s="278" customFormat="1" ht="10.5" customHeight="1" outlineLevel="2">
      <c r="A321" s="439">
        <v>5</v>
      </c>
      <c r="B321" s="439">
        <v>2012</v>
      </c>
      <c r="C321" s="440" t="s">
        <v>363</v>
      </c>
      <c r="D321" s="442" t="s">
        <v>1147</v>
      </c>
      <c r="E321" s="468" t="s">
        <v>325</v>
      </c>
      <c r="F321" s="469">
        <v>41049</v>
      </c>
      <c r="G321" s="441" t="s">
        <v>1317</v>
      </c>
      <c r="H321" s="439">
        <v>3</v>
      </c>
      <c r="I321" s="440" t="s">
        <v>335</v>
      </c>
      <c r="P321" s="273"/>
    </row>
    <row r="322" spans="1:16" s="316" customFormat="1" ht="10.5" customHeight="1" outlineLevel="2">
      <c r="A322" s="439">
        <v>5</v>
      </c>
      <c r="B322" s="439">
        <v>2012</v>
      </c>
      <c r="C322" s="440" t="s">
        <v>363</v>
      </c>
      <c r="D322" s="442" t="s">
        <v>1147</v>
      </c>
      <c r="E322" s="468" t="s">
        <v>325</v>
      </c>
      <c r="F322" s="469">
        <v>41049</v>
      </c>
      <c r="G322" s="441" t="s">
        <v>1318</v>
      </c>
      <c r="H322" s="439">
        <v>10</v>
      </c>
      <c r="I322" s="440" t="s">
        <v>255</v>
      </c>
      <c r="J322" s="335"/>
      <c r="K322" s="322"/>
      <c r="L322" s="313"/>
      <c r="M322" s="313"/>
      <c r="P322" s="340"/>
    </row>
    <row r="323" spans="1:16" s="316" customFormat="1" ht="10.5" customHeight="1" outlineLevel="2">
      <c r="A323" s="439">
        <v>5</v>
      </c>
      <c r="B323" s="439">
        <v>2012</v>
      </c>
      <c r="C323" s="440" t="s">
        <v>363</v>
      </c>
      <c r="D323" s="442" t="s">
        <v>1147</v>
      </c>
      <c r="E323" s="468" t="s">
        <v>325</v>
      </c>
      <c r="F323" s="469">
        <v>41049</v>
      </c>
      <c r="G323" s="441" t="s">
        <v>1319</v>
      </c>
      <c r="H323" s="439">
        <v>7</v>
      </c>
      <c r="I323" s="440" t="s">
        <v>336</v>
      </c>
      <c r="J323" s="335"/>
      <c r="K323" s="323"/>
      <c r="L323" s="271"/>
      <c r="M323" s="271"/>
      <c r="P323" s="340"/>
    </row>
    <row r="324" spans="1:16" s="316" customFormat="1" ht="10.5" customHeight="1" outlineLevel="2">
      <c r="A324" s="273">
        <v>6</v>
      </c>
      <c r="B324" s="273">
        <v>2013</v>
      </c>
      <c r="C324" s="293" t="s">
        <v>363</v>
      </c>
      <c r="D324" s="275" t="s">
        <v>1147</v>
      </c>
      <c r="E324" s="279" t="s">
        <v>325</v>
      </c>
      <c r="F324" s="277">
        <v>41434</v>
      </c>
      <c r="G324" s="275" t="s">
        <v>1811</v>
      </c>
      <c r="H324" s="273">
        <v>3</v>
      </c>
      <c r="I324" s="275" t="s">
        <v>335</v>
      </c>
      <c r="J324" s="323"/>
      <c r="K324" s="335"/>
      <c r="L324" s="271"/>
      <c r="M324" s="271"/>
      <c r="P324" s="340"/>
    </row>
    <row r="325" spans="1:16" s="316" customFormat="1" ht="10.5" customHeight="1" outlineLevel="1">
      <c r="A325" s="273"/>
      <c r="B325" s="273"/>
      <c r="C325" s="293"/>
      <c r="D325" s="275" t="s">
        <v>1148</v>
      </c>
      <c r="E325" s="279"/>
      <c r="F325" s="277"/>
      <c r="G325" s="275"/>
      <c r="H325" s="273">
        <f>SUBTOTAL(9,H320:H324)</f>
        <v>28</v>
      </c>
      <c r="I325" s="275"/>
      <c r="J325" s="323"/>
      <c r="K325" s="335"/>
      <c r="L325" s="271"/>
      <c r="M325" s="271"/>
      <c r="P325" s="340"/>
    </row>
    <row r="326" spans="1:16" s="316" customFormat="1" ht="10.5" customHeight="1" outlineLevel="2">
      <c r="A326" s="273">
        <v>9</v>
      </c>
      <c r="B326" s="273">
        <v>2013</v>
      </c>
      <c r="C326" s="293" t="s">
        <v>391</v>
      </c>
      <c r="D326" s="275" t="s">
        <v>625</v>
      </c>
      <c r="E326" s="279" t="s">
        <v>612</v>
      </c>
      <c r="F326" s="277">
        <v>41525</v>
      </c>
      <c r="G326" s="275" t="s">
        <v>1812</v>
      </c>
      <c r="H326" s="273">
        <v>5</v>
      </c>
      <c r="I326" s="275" t="s">
        <v>461</v>
      </c>
      <c r="J326" s="313"/>
      <c r="K326" s="323"/>
      <c r="L326" s="313"/>
      <c r="M326" s="313"/>
      <c r="P326" s="340"/>
    </row>
    <row r="327" spans="1:16" s="316" customFormat="1" ht="10.5" customHeight="1" outlineLevel="1">
      <c r="A327" s="273"/>
      <c r="B327" s="273"/>
      <c r="C327" s="293"/>
      <c r="D327" s="275" t="s">
        <v>627</v>
      </c>
      <c r="E327" s="279"/>
      <c r="F327" s="277"/>
      <c r="G327" s="275"/>
      <c r="H327" s="273">
        <f>SUBTOTAL(9,H326:H326)</f>
        <v>5</v>
      </c>
      <c r="I327" s="275"/>
      <c r="J327" s="313"/>
      <c r="K327" s="323"/>
      <c r="L327" s="313"/>
      <c r="M327" s="313"/>
      <c r="P327" s="340"/>
    </row>
    <row r="328" spans="1:16" s="316" customFormat="1" ht="10.5" customHeight="1" outlineLevel="2">
      <c r="A328" s="281">
        <v>3</v>
      </c>
      <c r="B328" s="282">
        <v>2011</v>
      </c>
      <c r="C328" s="283" t="s">
        <v>362</v>
      </c>
      <c r="D328" s="283" t="s">
        <v>436</v>
      </c>
      <c r="E328" s="284" t="s">
        <v>388</v>
      </c>
      <c r="F328" s="285">
        <v>40615</v>
      </c>
      <c r="G328" s="283" t="s">
        <v>770</v>
      </c>
      <c r="H328" s="281">
        <v>10</v>
      </c>
      <c r="I328" s="283" t="s">
        <v>379</v>
      </c>
      <c r="J328" s="326"/>
      <c r="K328" s="323"/>
      <c r="L328" s="271"/>
      <c r="M328" s="271"/>
      <c r="P328" s="340"/>
    </row>
    <row r="329" spans="1:16" s="316" customFormat="1" ht="10.5" customHeight="1" outlineLevel="2">
      <c r="A329" s="317">
        <v>3</v>
      </c>
      <c r="B329" s="318">
        <v>2012</v>
      </c>
      <c r="C329" s="319" t="s">
        <v>362</v>
      </c>
      <c r="D329" s="319" t="s">
        <v>436</v>
      </c>
      <c r="E329" s="320" t="s">
        <v>388</v>
      </c>
      <c r="F329" s="321">
        <v>40979</v>
      </c>
      <c r="G329" s="319" t="s">
        <v>1267</v>
      </c>
      <c r="H329" s="317">
        <v>10</v>
      </c>
      <c r="I329" s="319" t="s">
        <v>379</v>
      </c>
      <c r="J329" s="278"/>
      <c r="L329" s="271"/>
      <c r="M329" s="271"/>
      <c r="P329" s="340"/>
    </row>
    <row r="330" spans="1:16" s="316" customFormat="1" ht="10.5" customHeight="1" outlineLevel="2">
      <c r="A330" s="317">
        <v>3</v>
      </c>
      <c r="B330" s="318">
        <v>2012</v>
      </c>
      <c r="C330" s="319" t="s">
        <v>362</v>
      </c>
      <c r="D330" s="319" t="s">
        <v>436</v>
      </c>
      <c r="E330" s="320" t="s">
        <v>394</v>
      </c>
      <c r="F330" s="321">
        <v>40986</v>
      </c>
      <c r="G330" s="319" t="s">
        <v>1267</v>
      </c>
      <c r="H330" s="317">
        <v>10</v>
      </c>
      <c r="I330" s="319" t="s">
        <v>379</v>
      </c>
      <c r="J330" s="341"/>
      <c r="K330" s="323"/>
      <c r="L330" s="271"/>
      <c r="M330" s="271"/>
      <c r="P330" s="340"/>
    </row>
    <row r="331" spans="1:16" s="316" customFormat="1" ht="10.5" customHeight="1" outlineLevel="1">
      <c r="A331" s="317"/>
      <c r="B331" s="318"/>
      <c r="C331" s="319"/>
      <c r="D331" s="319" t="s">
        <v>437</v>
      </c>
      <c r="E331" s="320"/>
      <c r="F331" s="321"/>
      <c r="G331" s="319"/>
      <c r="H331" s="317">
        <f>SUBTOTAL(9,H328:H330)</f>
        <v>30</v>
      </c>
      <c r="I331" s="319"/>
      <c r="J331" s="341"/>
      <c r="K331" s="323"/>
      <c r="L331" s="271"/>
      <c r="M331" s="271"/>
      <c r="P331" s="340"/>
    </row>
    <row r="332" spans="1:16" s="316" customFormat="1" ht="10.5" customHeight="1" outlineLevel="2">
      <c r="A332" s="317">
        <v>10</v>
      </c>
      <c r="B332" s="318">
        <v>2012</v>
      </c>
      <c r="C332" s="319" t="s">
        <v>428</v>
      </c>
      <c r="D332" s="319" t="s">
        <v>1507</v>
      </c>
      <c r="E332" s="320" t="s">
        <v>433</v>
      </c>
      <c r="F332" s="321">
        <v>41202</v>
      </c>
      <c r="G332" s="319" t="s">
        <v>1508</v>
      </c>
      <c r="H332" s="317">
        <v>5</v>
      </c>
      <c r="I332" s="319" t="s">
        <v>985</v>
      </c>
      <c r="J332" s="278"/>
      <c r="K332" s="325"/>
      <c r="L332" s="335"/>
      <c r="M332" s="335"/>
      <c r="P332" s="340"/>
    </row>
    <row r="333" spans="1:16" s="316" customFormat="1" ht="10.5" customHeight="1" outlineLevel="1">
      <c r="A333" s="317"/>
      <c r="B333" s="318"/>
      <c r="C333" s="319"/>
      <c r="D333" s="319" t="s">
        <v>1509</v>
      </c>
      <c r="E333" s="320"/>
      <c r="F333" s="321"/>
      <c r="G333" s="319"/>
      <c r="H333" s="317">
        <f>SUBTOTAL(9,H332:H332)</f>
        <v>5</v>
      </c>
      <c r="I333" s="319"/>
      <c r="J333" s="278"/>
      <c r="K333" s="325"/>
      <c r="L333" s="335"/>
      <c r="M333" s="335"/>
      <c r="P333" s="340"/>
    </row>
    <row r="334" spans="1:16" s="307" customFormat="1" ht="10.5" customHeight="1" outlineLevel="2">
      <c r="A334" s="317">
        <v>10</v>
      </c>
      <c r="B334" s="318">
        <v>2012</v>
      </c>
      <c r="C334" s="319" t="s">
        <v>428</v>
      </c>
      <c r="D334" s="319" t="s">
        <v>1510</v>
      </c>
      <c r="E334" s="320" t="s">
        <v>433</v>
      </c>
      <c r="F334" s="321">
        <v>41203</v>
      </c>
      <c r="G334" s="319" t="s">
        <v>1511</v>
      </c>
      <c r="H334" s="317">
        <v>5</v>
      </c>
      <c r="I334" s="319" t="s">
        <v>1512</v>
      </c>
      <c r="J334" s="278"/>
      <c r="K334" s="323"/>
      <c r="L334" s="335"/>
      <c r="M334" s="335"/>
      <c r="P334" s="286"/>
    </row>
    <row r="335" spans="1:16" s="307" customFormat="1" ht="10.5" customHeight="1" outlineLevel="1">
      <c r="A335" s="317"/>
      <c r="B335" s="318"/>
      <c r="C335" s="319"/>
      <c r="D335" s="319" t="s">
        <v>1513</v>
      </c>
      <c r="E335" s="320"/>
      <c r="F335" s="321"/>
      <c r="G335" s="319"/>
      <c r="H335" s="317">
        <f>SUBTOTAL(9,H334:H334)</f>
        <v>5</v>
      </c>
      <c r="I335" s="319"/>
      <c r="J335" s="278"/>
      <c r="K335" s="323"/>
      <c r="L335" s="335"/>
      <c r="M335" s="335"/>
      <c r="P335" s="286"/>
    </row>
    <row r="336" spans="1:16" s="307" customFormat="1" ht="10.5" customHeight="1" outlineLevel="2">
      <c r="A336" s="273">
        <v>3</v>
      </c>
      <c r="B336" s="273">
        <v>2013</v>
      </c>
      <c r="C336" s="275" t="s">
        <v>363</v>
      </c>
      <c r="D336" s="293" t="s">
        <v>257</v>
      </c>
      <c r="E336" s="279" t="s">
        <v>422</v>
      </c>
      <c r="F336" s="277">
        <v>41336</v>
      </c>
      <c r="G336" s="275" t="s">
        <v>989</v>
      </c>
      <c r="H336" s="273">
        <v>10</v>
      </c>
      <c r="I336" s="275" t="s">
        <v>491</v>
      </c>
      <c r="J336" s="278"/>
      <c r="K336" s="323"/>
      <c r="L336" s="335"/>
      <c r="M336" s="335"/>
      <c r="P336" s="286"/>
    </row>
    <row r="337" spans="1:16" s="332" customFormat="1" ht="10.5" customHeight="1" outlineLevel="2">
      <c r="A337" s="273">
        <v>2</v>
      </c>
      <c r="B337" s="274">
        <v>2013</v>
      </c>
      <c r="C337" s="275" t="s">
        <v>363</v>
      </c>
      <c r="D337" s="275" t="s">
        <v>257</v>
      </c>
      <c r="E337" s="276" t="s">
        <v>390</v>
      </c>
      <c r="F337" s="277">
        <v>41307</v>
      </c>
      <c r="G337" s="275" t="s">
        <v>1650</v>
      </c>
      <c r="H337" s="273">
        <v>10</v>
      </c>
      <c r="I337" s="275" t="s">
        <v>460</v>
      </c>
      <c r="J337" s="323"/>
      <c r="K337" s="323"/>
      <c r="L337" s="307"/>
      <c r="M337" s="307"/>
      <c r="P337" s="334"/>
    </row>
    <row r="338" spans="1:16" s="278" customFormat="1" ht="10.5" customHeight="1" outlineLevel="2">
      <c r="A338" s="273">
        <v>2</v>
      </c>
      <c r="B338" s="274">
        <v>2013</v>
      </c>
      <c r="C338" s="275" t="s">
        <v>363</v>
      </c>
      <c r="D338" s="275" t="s">
        <v>257</v>
      </c>
      <c r="E338" s="276" t="s">
        <v>397</v>
      </c>
      <c r="F338" s="277">
        <v>41315</v>
      </c>
      <c r="G338" s="275" t="s">
        <v>989</v>
      </c>
      <c r="H338" s="273">
        <v>5</v>
      </c>
      <c r="I338" s="275" t="s">
        <v>396</v>
      </c>
      <c r="J338" s="313"/>
      <c r="P338" s="273"/>
    </row>
    <row r="339" spans="1:16" s="316" customFormat="1" ht="10.5" customHeight="1" outlineLevel="2">
      <c r="A339" s="273">
        <v>6</v>
      </c>
      <c r="B339" s="273">
        <v>2013</v>
      </c>
      <c r="C339" s="293" t="s">
        <v>363</v>
      </c>
      <c r="D339" s="275" t="s">
        <v>257</v>
      </c>
      <c r="E339" s="279" t="s">
        <v>325</v>
      </c>
      <c r="F339" s="277">
        <v>41434</v>
      </c>
      <c r="G339" s="275" t="s">
        <v>1813</v>
      </c>
      <c r="H339" s="273">
        <v>10</v>
      </c>
      <c r="I339" s="275" t="s">
        <v>289</v>
      </c>
      <c r="J339" s="313"/>
      <c r="K339" s="323"/>
      <c r="L339" s="335"/>
      <c r="M339" s="335"/>
      <c r="P339" s="340"/>
    </row>
    <row r="340" spans="1:16" s="333" customFormat="1" ht="10.5" customHeight="1" outlineLevel="2">
      <c r="A340" s="273">
        <v>6</v>
      </c>
      <c r="B340" s="273">
        <v>2013</v>
      </c>
      <c r="C340" s="293" t="s">
        <v>363</v>
      </c>
      <c r="D340" s="275" t="s">
        <v>257</v>
      </c>
      <c r="E340" s="279" t="s">
        <v>325</v>
      </c>
      <c r="F340" s="277">
        <v>41434</v>
      </c>
      <c r="G340" s="275" t="s">
        <v>1814</v>
      </c>
      <c r="H340" s="273">
        <v>3</v>
      </c>
      <c r="I340" s="275" t="s">
        <v>240</v>
      </c>
      <c r="J340" s="271"/>
      <c r="K340" s="271"/>
      <c r="P340" s="342"/>
    </row>
    <row r="341" spans="1:16" s="333" customFormat="1" ht="10.5" customHeight="1" outlineLevel="2">
      <c r="A341" s="273">
        <v>11</v>
      </c>
      <c r="B341" s="273">
        <v>2013</v>
      </c>
      <c r="C341" s="293" t="s">
        <v>363</v>
      </c>
      <c r="D341" s="275" t="s">
        <v>257</v>
      </c>
      <c r="E341" s="279" t="s">
        <v>393</v>
      </c>
      <c r="F341" s="277">
        <v>41594</v>
      </c>
      <c r="G341" s="275" t="s">
        <v>989</v>
      </c>
      <c r="H341" s="273">
        <v>5</v>
      </c>
      <c r="I341" s="275" t="s">
        <v>405</v>
      </c>
      <c r="J341" s="271"/>
      <c r="K341" s="271"/>
      <c r="P341" s="342"/>
    </row>
    <row r="342" spans="1:16" s="333" customFormat="1" ht="10.5" customHeight="1" outlineLevel="2">
      <c r="A342" s="273">
        <v>11</v>
      </c>
      <c r="B342" s="273">
        <v>2013</v>
      </c>
      <c r="C342" s="293" t="s">
        <v>363</v>
      </c>
      <c r="D342" s="275" t="s">
        <v>257</v>
      </c>
      <c r="E342" s="279" t="s">
        <v>393</v>
      </c>
      <c r="F342" s="277">
        <v>41594</v>
      </c>
      <c r="G342" s="275" t="s">
        <v>2037</v>
      </c>
      <c r="H342" s="273">
        <v>10</v>
      </c>
      <c r="I342" s="275" t="s">
        <v>460</v>
      </c>
      <c r="J342" s="271"/>
      <c r="K342" s="271"/>
      <c r="P342" s="342"/>
    </row>
    <row r="343" spans="1:16" s="333" customFormat="1" ht="10.5" customHeight="1" outlineLevel="1">
      <c r="A343" s="273"/>
      <c r="B343" s="273"/>
      <c r="C343" s="293"/>
      <c r="D343" s="275" t="s">
        <v>258</v>
      </c>
      <c r="E343" s="279"/>
      <c r="F343" s="277"/>
      <c r="G343" s="275"/>
      <c r="H343" s="273">
        <f>SUBTOTAL(9,H336:H342)</f>
        <v>53</v>
      </c>
      <c r="I343" s="275"/>
      <c r="J343" s="271"/>
      <c r="K343" s="271"/>
      <c r="P343" s="342"/>
    </row>
    <row r="344" spans="1:16" s="278" customFormat="1" ht="10.5" customHeight="1" outlineLevel="2">
      <c r="A344" s="273">
        <v>3</v>
      </c>
      <c r="B344" s="273">
        <v>2013</v>
      </c>
      <c r="C344" s="275" t="s">
        <v>363</v>
      </c>
      <c r="D344" s="293" t="s">
        <v>521</v>
      </c>
      <c r="E344" s="279" t="s">
        <v>422</v>
      </c>
      <c r="F344" s="277">
        <v>41336</v>
      </c>
      <c r="G344" s="275" t="s">
        <v>1321</v>
      </c>
      <c r="H344" s="273">
        <v>3</v>
      </c>
      <c r="I344" s="275" t="s">
        <v>492</v>
      </c>
      <c r="J344" s="313"/>
      <c r="P344" s="273"/>
    </row>
    <row r="345" spans="1:16" s="316" customFormat="1" ht="10.5" customHeight="1" outlineLevel="2">
      <c r="A345" s="273">
        <v>6</v>
      </c>
      <c r="B345" s="273">
        <v>2013</v>
      </c>
      <c r="C345" s="293" t="s">
        <v>363</v>
      </c>
      <c r="D345" s="275" t="s">
        <v>521</v>
      </c>
      <c r="E345" s="279" t="s">
        <v>325</v>
      </c>
      <c r="F345" s="277">
        <v>41434</v>
      </c>
      <c r="G345" s="275" t="s">
        <v>1815</v>
      </c>
      <c r="H345" s="273">
        <v>7</v>
      </c>
      <c r="I345" s="275" t="s">
        <v>284</v>
      </c>
      <c r="J345" s="313"/>
      <c r="K345" s="323"/>
      <c r="L345" s="313"/>
      <c r="M345" s="313"/>
      <c r="P345" s="340"/>
    </row>
    <row r="346" spans="1:16" s="278" customFormat="1" ht="10.5" customHeight="1" outlineLevel="2">
      <c r="A346" s="273">
        <v>10</v>
      </c>
      <c r="B346" s="274">
        <v>2013</v>
      </c>
      <c r="C346" s="275" t="s">
        <v>363</v>
      </c>
      <c r="D346" s="275" t="s">
        <v>521</v>
      </c>
      <c r="E346" s="276" t="s">
        <v>416</v>
      </c>
      <c r="F346" s="277">
        <v>41560</v>
      </c>
      <c r="G346" s="275" t="s">
        <v>1816</v>
      </c>
      <c r="H346" s="273">
        <v>3</v>
      </c>
      <c r="I346" s="275" t="s">
        <v>217</v>
      </c>
      <c r="P346" s="273"/>
    </row>
    <row r="347" spans="1:16" s="278" customFormat="1" ht="10.5" customHeight="1" outlineLevel="1">
      <c r="A347" s="273"/>
      <c r="B347" s="274"/>
      <c r="C347" s="275"/>
      <c r="D347" s="275" t="s">
        <v>700</v>
      </c>
      <c r="E347" s="276"/>
      <c r="F347" s="277"/>
      <c r="G347" s="275"/>
      <c r="H347" s="273">
        <f>SUBTOTAL(9,H344:H346)</f>
        <v>13</v>
      </c>
      <c r="I347" s="275"/>
      <c r="P347" s="273"/>
    </row>
    <row r="348" spans="1:16" s="316" customFormat="1" ht="10.5" customHeight="1" outlineLevel="2">
      <c r="A348" s="281">
        <v>3</v>
      </c>
      <c r="B348" s="281">
        <v>2011</v>
      </c>
      <c r="C348" s="283" t="s">
        <v>363</v>
      </c>
      <c r="D348" s="283" t="s">
        <v>74</v>
      </c>
      <c r="E348" s="292" t="s">
        <v>422</v>
      </c>
      <c r="F348" s="285">
        <v>40608</v>
      </c>
      <c r="G348" s="294" t="s">
        <v>572</v>
      </c>
      <c r="H348" s="281">
        <v>10</v>
      </c>
      <c r="I348" s="283" t="s">
        <v>500</v>
      </c>
      <c r="J348" s="313"/>
      <c r="K348" s="324"/>
      <c r="L348" s="323"/>
      <c r="M348" s="323"/>
      <c r="P348" s="340"/>
    </row>
    <row r="349" spans="1:16" s="307" customFormat="1" ht="10.5" customHeight="1" outlineLevel="2">
      <c r="A349" s="281">
        <v>10</v>
      </c>
      <c r="B349" s="282">
        <v>2011</v>
      </c>
      <c r="C349" s="283" t="s">
        <v>363</v>
      </c>
      <c r="D349" s="283" t="s">
        <v>74</v>
      </c>
      <c r="E349" s="284" t="s">
        <v>416</v>
      </c>
      <c r="F349" s="285">
        <v>40839</v>
      </c>
      <c r="G349" s="283" t="s">
        <v>895</v>
      </c>
      <c r="H349" s="281">
        <v>10</v>
      </c>
      <c r="I349" s="283" t="s">
        <v>444</v>
      </c>
      <c r="J349" s="313"/>
      <c r="K349" s="333"/>
      <c r="P349" s="286"/>
    </row>
    <row r="350" spans="1:16" s="313" customFormat="1" ht="10.5" customHeight="1" outlineLevel="2">
      <c r="A350" s="281">
        <v>10</v>
      </c>
      <c r="B350" s="282">
        <v>2011</v>
      </c>
      <c r="C350" s="283" t="s">
        <v>363</v>
      </c>
      <c r="D350" s="283" t="s">
        <v>74</v>
      </c>
      <c r="E350" s="284" t="s">
        <v>416</v>
      </c>
      <c r="F350" s="285">
        <v>40839</v>
      </c>
      <c r="G350" s="283" t="s">
        <v>896</v>
      </c>
      <c r="H350" s="281">
        <v>3</v>
      </c>
      <c r="I350" s="283" t="s">
        <v>897</v>
      </c>
      <c r="J350" s="271"/>
      <c r="K350" s="324"/>
      <c r="L350" s="335"/>
      <c r="M350" s="335"/>
      <c r="P350" s="317"/>
    </row>
    <row r="351" spans="1:16" s="313" customFormat="1" ht="10.5" customHeight="1" outlineLevel="2">
      <c r="A351" s="439">
        <v>5</v>
      </c>
      <c r="B351" s="439">
        <v>2012</v>
      </c>
      <c r="C351" s="440" t="s">
        <v>363</v>
      </c>
      <c r="D351" s="440" t="s">
        <v>74</v>
      </c>
      <c r="E351" s="468" t="s">
        <v>1375</v>
      </c>
      <c r="F351" s="469">
        <v>41055</v>
      </c>
      <c r="G351" s="441" t="s">
        <v>895</v>
      </c>
      <c r="H351" s="439">
        <v>10</v>
      </c>
      <c r="I351" s="440" t="s">
        <v>1393</v>
      </c>
      <c r="J351" s="278"/>
      <c r="K351" s="324"/>
      <c r="L351" s="307"/>
      <c r="M351" s="307"/>
      <c r="P351" s="317"/>
    </row>
    <row r="352" spans="1:16" s="313" customFormat="1" ht="10.5" customHeight="1" outlineLevel="2">
      <c r="A352" s="439">
        <v>5</v>
      </c>
      <c r="B352" s="439">
        <v>2012</v>
      </c>
      <c r="C352" s="440" t="s">
        <v>363</v>
      </c>
      <c r="D352" s="440" t="s">
        <v>74</v>
      </c>
      <c r="E352" s="468" t="s">
        <v>325</v>
      </c>
      <c r="F352" s="469">
        <v>41049</v>
      </c>
      <c r="G352" s="441" t="s">
        <v>895</v>
      </c>
      <c r="H352" s="439">
        <v>10</v>
      </c>
      <c r="I352" s="440" t="s">
        <v>278</v>
      </c>
      <c r="J352" s="316"/>
      <c r="K352" s="324"/>
      <c r="L352" s="271"/>
      <c r="M352" s="271"/>
      <c r="P352" s="317"/>
    </row>
    <row r="353" spans="1:16" s="313" customFormat="1" ht="10.5" customHeight="1" outlineLevel="2">
      <c r="A353" s="439">
        <v>5</v>
      </c>
      <c r="B353" s="439">
        <v>2012</v>
      </c>
      <c r="C353" s="440" t="s">
        <v>363</v>
      </c>
      <c r="D353" s="440" t="s">
        <v>74</v>
      </c>
      <c r="E353" s="468" t="s">
        <v>325</v>
      </c>
      <c r="F353" s="469">
        <v>41049</v>
      </c>
      <c r="G353" s="441" t="s">
        <v>1323</v>
      </c>
      <c r="H353" s="439">
        <v>3</v>
      </c>
      <c r="I353" s="440" t="s">
        <v>1324</v>
      </c>
      <c r="J353" s="307"/>
      <c r="K353" s="333"/>
      <c r="L353" s="271"/>
      <c r="M353" s="271"/>
      <c r="P353" s="317"/>
    </row>
    <row r="354" spans="1:16" s="313" customFormat="1" ht="10.5" customHeight="1" outlineLevel="2">
      <c r="A354" s="439">
        <v>5</v>
      </c>
      <c r="B354" s="439">
        <v>2012</v>
      </c>
      <c r="C354" s="440" t="s">
        <v>363</v>
      </c>
      <c r="D354" s="440" t="s">
        <v>74</v>
      </c>
      <c r="E354" s="468" t="s">
        <v>325</v>
      </c>
      <c r="F354" s="469">
        <v>41049</v>
      </c>
      <c r="G354" s="441" t="s">
        <v>1325</v>
      </c>
      <c r="H354" s="439">
        <v>10</v>
      </c>
      <c r="I354" s="440" t="s">
        <v>1326</v>
      </c>
      <c r="J354" s="307"/>
      <c r="K354" s="316"/>
      <c r="L354" s="271"/>
      <c r="M354" s="271"/>
      <c r="P354" s="317"/>
    </row>
    <row r="355" spans="1:16" s="313" customFormat="1" ht="10.5" customHeight="1" outlineLevel="2">
      <c r="A355" s="273">
        <v>3</v>
      </c>
      <c r="B355" s="273">
        <v>2013</v>
      </c>
      <c r="C355" s="275" t="s">
        <v>363</v>
      </c>
      <c r="D355" s="293" t="s">
        <v>74</v>
      </c>
      <c r="E355" s="279" t="s">
        <v>422</v>
      </c>
      <c r="F355" s="277">
        <v>41336</v>
      </c>
      <c r="G355" s="275" t="s">
        <v>895</v>
      </c>
      <c r="H355" s="273">
        <v>10</v>
      </c>
      <c r="I355" s="275" t="s">
        <v>501</v>
      </c>
      <c r="J355" s="307"/>
      <c r="K355" s="322"/>
      <c r="P355" s="317"/>
    </row>
    <row r="356" spans="1:16" s="322" customFormat="1" ht="10.5" customHeight="1" outlineLevel="2">
      <c r="A356" s="273">
        <v>6</v>
      </c>
      <c r="B356" s="273">
        <v>2013</v>
      </c>
      <c r="C356" s="293" t="s">
        <v>363</v>
      </c>
      <c r="D356" s="275" t="s">
        <v>74</v>
      </c>
      <c r="E356" s="279" t="s">
        <v>325</v>
      </c>
      <c r="F356" s="277">
        <v>41434</v>
      </c>
      <c r="G356" s="275" t="s">
        <v>1817</v>
      </c>
      <c r="H356" s="273">
        <v>10</v>
      </c>
      <c r="I356" s="275" t="s">
        <v>1357</v>
      </c>
      <c r="J356" s="307"/>
      <c r="L356" s="313"/>
      <c r="M356" s="313"/>
      <c r="P356" s="281"/>
    </row>
    <row r="357" spans="1:16" s="322" customFormat="1" ht="10.5" customHeight="1" outlineLevel="2">
      <c r="A357" s="273">
        <v>6</v>
      </c>
      <c r="B357" s="273">
        <v>2013</v>
      </c>
      <c r="C357" s="293" t="s">
        <v>363</v>
      </c>
      <c r="D357" s="275" t="s">
        <v>74</v>
      </c>
      <c r="E357" s="279" t="s">
        <v>1758</v>
      </c>
      <c r="F357" s="277">
        <v>41440</v>
      </c>
      <c r="G357" s="275" t="s">
        <v>1817</v>
      </c>
      <c r="H357" s="273">
        <v>15</v>
      </c>
      <c r="I357" s="275" t="s">
        <v>1818</v>
      </c>
      <c r="J357" s="307"/>
      <c r="L357" s="313"/>
      <c r="M357" s="313"/>
      <c r="P357" s="281"/>
    </row>
    <row r="358" spans="1:16" s="322" customFormat="1" ht="10.5" customHeight="1" outlineLevel="1">
      <c r="A358" s="273"/>
      <c r="B358" s="273"/>
      <c r="C358" s="293"/>
      <c r="D358" s="275" t="s">
        <v>75</v>
      </c>
      <c r="E358" s="279"/>
      <c r="F358" s="277"/>
      <c r="G358" s="275"/>
      <c r="H358" s="273">
        <f>SUBTOTAL(9,H348:H357)</f>
        <v>91</v>
      </c>
      <c r="I358" s="275"/>
      <c r="J358" s="307"/>
      <c r="L358" s="313"/>
      <c r="M358" s="313"/>
      <c r="P358" s="281"/>
    </row>
    <row r="359" spans="1:16" s="326" customFormat="1" ht="10.5" customHeight="1" outlineLevel="2">
      <c r="A359" s="282">
        <v>5</v>
      </c>
      <c r="B359" s="281">
        <v>2011</v>
      </c>
      <c r="C359" s="283" t="s">
        <v>363</v>
      </c>
      <c r="D359" s="291" t="s">
        <v>116</v>
      </c>
      <c r="E359" s="292" t="s">
        <v>1380</v>
      </c>
      <c r="F359" s="285">
        <v>40691</v>
      </c>
      <c r="G359" s="283" t="s">
        <v>847</v>
      </c>
      <c r="H359" s="281">
        <v>10</v>
      </c>
      <c r="I359" s="283" t="s">
        <v>1396</v>
      </c>
      <c r="J359" s="307"/>
      <c r="K359" s="323"/>
      <c r="L359" s="271"/>
      <c r="M359" s="271"/>
      <c r="P359" s="265"/>
    </row>
    <row r="360" spans="1:16" s="316" customFormat="1" ht="10.5" customHeight="1" outlineLevel="2">
      <c r="A360" s="282">
        <v>5</v>
      </c>
      <c r="B360" s="281">
        <v>2011</v>
      </c>
      <c r="C360" s="283" t="s">
        <v>363</v>
      </c>
      <c r="D360" s="291" t="s">
        <v>116</v>
      </c>
      <c r="E360" s="292" t="s">
        <v>325</v>
      </c>
      <c r="F360" s="285">
        <v>40685</v>
      </c>
      <c r="G360" s="283" t="s">
        <v>805</v>
      </c>
      <c r="H360" s="281">
        <v>3</v>
      </c>
      <c r="I360" s="283" t="s">
        <v>240</v>
      </c>
      <c r="J360" s="307"/>
      <c r="K360" s="322"/>
      <c r="L360" s="335"/>
      <c r="M360" s="335"/>
      <c r="P360" s="340"/>
    </row>
    <row r="361" spans="1:16" s="316" customFormat="1" ht="10.5" customHeight="1" outlineLevel="2">
      <c r="A361" s="439">
        <v>5</v>
      </c>
      <c r="B361" s="439">
        <v>2012</v>
      </c>
      <c r="C361" s="440" t="s">
        <v>363</v>
      </c>
      <c r="D361" s="440" t="s">
        <v>116</v>
      </c>
      <c r="E361" s="468" t="s">
        <v>1375</v>
      </c>
      <c r="F361" s="469">
        <v>41055</v>
      </c>
      <c r="G361" s="441" t="s">
        <v>1328</v>
      </c>
      <c r="H361" s="439">
        <v>5</v>
      </c>
      <c r="I361" s="440" t="s">
        <v>1397</v>
      </c>
      <c r="J361" s="322"/>
      <c r="K361" s="325"/>
      <c r="L361" s="335"/>
      <c r="M361" s="335"/>
      <c r="P361" s="340"/>
    </row>
    <row r="362" spans="1:16" s="343" customFormat="1" ht="10.5" customHeight="1" outlineLevel="2">
      <c r="A362" s="439">
        <v>5</v>
      </c>
      <c r="B362" s="439">
        <v>2012</v>
      </c>
      <c r="C362" s="440" t="s">
        <v>363</v>
      </c>
      <c r="D362" s="440" t="s">
        <v>116</v>
      </c>
      <c r="E362" s="468" t="s">
        <v>325</v>
      </c>
      <c r="F362" s="469">
        <v>41049</v>
      </c>
      <c r="G362" s="441" t="s">
        <v>1327</v>
      </c>
      <c r="H362" s="439">
        <v>7</v>
      </c>
      <c r="I362" s="440" t="s">
        <v>529</v>
      </c>
      <c r="J362" s="325"/>
      <c r="P362" s="344"/>
    </row>
    <row r="363" spans="1:16" s="343" customFormat="1" ht="10.5" customHeight="1" outlineLevel="2">
      <c r="A363" s="439">
        <v>5</v>
      </c>
      <c r="B363" s="439">
        <v>2012</v>
      </c>
      <c r="C363" s="440" t="s">
        <v>363</v>
      </c>
      <c r="D363" s="440" t="s">
        <v>116</v>
      </c>
      <c r="E363" s="468" t="s">
        <v>325</v>
      </c>
      <c r="F363" s="469">
        <v>41049</v>
      </c>
      <c r="G363" s="441" t="s">
        <v>1328</v>
      </c>
      <c r="H363" s="439">
        <v>10</v>
      </c>
      <c r="I363" s="440" t="s">
        <v>0</v>
      </c>
      <c r="J363" s="316"/>
      <c r="P363" s="344"/>
    </row>
    <row r="364" spans="1:16" s="336" customFormat="1" ht="10.5" customHeight="1" outlineLevel="2">
      <c r="A364" s="439">
        <v>5</v>
      </c>
      <c r="B364" s="439">
        <v>2012</v>
      </c>
      <c r="C364" s="440" t="s">
        <v>363</v>
      </c>
      <c r="D364" s="440" t="s">
        <v>116</v>
      </c>
      <c r="E364" s="468" t="s">
        <v>325</v>
      </c>
      <c r="F364" s="469">
        <v>41049</v>
      </c>
      <c r="G364" s="441" t="s">
        <v>1329</v>
      </c>
      <c r="H364" s="439">
        <v>7</v>
      </c>
      <c r="I364" s="440" t="s">
        <v>786</v>
      </c>
      <c r="J364" s="326"/>
      <c r="K364" s="316"/>
      <c r="L364" s="313"/>
      <c r="M364" s="313"/>
      <c r="P364" s="345"/>
    </row>
    <row r="365" spans="1:16" s="323" customFormat="1" ht="10.5" customHeight="1" outlineLevel="2">
      <c r="A365" s="439">
        <v>5</v>
      </c>
      <c r="B365" s="439">
        <v>2012</v>
      </c>
      <c r="C365" s="440" t="s">
        <v>363</v>
      </c>
      <c r="D365" s="440" t="s">
        <v>116</v>
      </c>
      <c r="E365" s="468" t="s">
        <v>325</v>
      </c>
      <c r="F365" s="469">
        <v>41049</v>
      </c>
      <c r="G365" s="441" t="s">
        <v>1330</v>
      </c>
      <c r="H365" s="439">
        <v>3</v>
      </c>
      <c r="I365" s="440" t="s">
        <v>233</v>
      </c>
      <c r="J365" s="316"/>
      <c r="K365" s="316"/>
      <c r="L365" s="271"/>
      <c r="M365" s="271"/>
      <c r="P365" s="337"/>
    </row>
    <row r="366" spans="1:16" s="323" customFormat="1" ht="10.5" customHeight="1" outlineLevel="2">
      <c r="A366" s="273">
        <v>6</v>
      </c>
      <c r="B366" s="273">
        <v>2013</v>
      </c>
      <c r="C366" s="293" t="s">
        <v>363</v>
      </c>
      <c r="D366" s="275" t="s">
        <v>116</v>
      </c>
      <c r="E366" s="279" t="s">
        <v>325</v>
      </c>
      <c r="F366" s="277">
        <v>41434</v>
      </c>
      <c r="G366" s="275" t="s">
        <v>1819</v>
      </c>
      <c r="H366" s="273">
        <v>10</v>
      </c>
      <c r="I366" s="275" t="s">
        <v>285</v>
      </c>
      <c r="J366" s="313"/>
      <c r="K366" s="322"/>
      <c r="L366" s="271"/>
      <c r="M366" s="271"/>
      <c r="P366" s="337"/>
    </row>
    <row r="367" spans="1:16" s="326" customFormat="1" ht="10.5" customHeight="1" outlineLevel="2">
      <c r="A367" s="273">
        <v>6</v>
      </c>
      <c r="B367" s="273">
        <v>2013</v>
      </c>
      <c r="C367" s="293" t="s">
        <v>363</v>
      </c>
      <c r="D367" s="275" t="s">
        <v>116</v>
      </c>
      <c r="E367" s="279" t="s">
        <v>325</v>
      </c>
      <c r="F367" s="277">
        <v>41434</v>
      </c>
      <c r="G367" s="275" t="s">
        <v>1820</v>
      </c>
      <c r="H367" s="273">
        <v>10</v>
      </c>
      <c r="I367" s="275" t="s">
        <v>286</v>
      </c>
      <c r="J367" s="313"/>
      <c r="K367" s="316"/>
      <c r="L367" s="316"/>
      <c r="M367" s="316"/>
      <c r="P367" s="265"/>
    </row>
    <row r="368" spans="1:16" s="326" customFormat="1" ht="10.5" customHeight="1" outlineLevel="2">
      <c r="A368" s="273">
        <v>6</v>
      </c>
      <c r="B368" s="273">
        <v>2013</v>
      </c>
      <c r="C368" s="293" t="s">
        <v>363</v>
      </c>
      <c r="D368" s="275" t="s">
        <v>116</v>
      </c>
      <c r="E368" s="279" t="s">
        <v>325</v>
      </c>
      <c r="F368" s="277">
        <v>41434</v>
      </c>
      <c r="G368" s="275" t="s">
        <v>1821</v>
      </c>
      <c r="H368" s="273">
        <v>10</v>
      </c>
      <c r="I368" s="275" t="s">
        <v>241</v>
      </c>
      <c r="J368" s="313"/>
      <c r="K368" s="316"/>
      <c r="L368" s="307"/>
      <c r="M368" s="307"/>
      <c r="P368" s="265"/>
    </row>
    <row r="369" spans="1:16" s="323" customFormat="1" ht="10.5" customHeight="1" outlineLevel="2">
      <c r="A369" s="273">
        <v>6</v>
      </c>
      <c r="B369" s="273">
        <v>2013</v>
      </c>
      <c r="C369" s="293" t="s">
        <v>363</v>
      </c>
      <c r="D369" s="275" t="s">
        <v>116</v>
      </c>
      <c r="E369" s="279" t="s">
        <v>1758</v>
      </c>
      <c r="F369" s="277">
        <v>41440</v>
      </c>
      <c r="G369" s="275" t="s">
        <v>1820</v>
      </c>
      <c r="H369" s="273">
        <v>15</v>
      </c>
      <c r="I369" s="275" t="s">
        <v>1822</v>
      </c>
      <c r="J369" s="313"/>
      <c r="K369" s="322"/>
      <c r="L369" s="271"/>
      <c r="M369" s="271"/>
      <c r="P369" s="337"/>
    </row>
    <row r="370" spans="1:16" s="323" customFormat="1" ht="10.5" customHeight="1" outlineLevel="2">
      <c r="A370" s="273">
        <v>6</v>
      </c>
      <c r="B370" s="273">
        <v>2013</v>
      </c>
      <c r="C370" s="293" t="s">
        <v>363</v>
      </c>
      <c r="D370" s="275" t="s">
        <v>116</v>
      </c>
      <c r="E370" s="279" t="s">
        <v>1758</v>
      </c>
      <c r="F370" s="277">
        <v>41440</v>
      </c>
      <c r="G370" s="275" t="s">
        <v>1823</v>
      </c>
      <c r="H370" s="273">
        <v>10</v>
      </c>
      <c r="I370" s="275" t="s">
        <v>1824</v>
      </c>
      <c r="J370" s="313"/>
      <c r="K370" s="322"/>
      <c r="L370" s="271"/>
      <c r="M370" s="271"/>
      <c r="P370" s="337"/>
    </row>
    <row r="371" spans="1:16" s="323" customFormat="1" ht="10.5" customHeight="1" outlineLevel="2">
      <c r="A371" s="273">
        <v>6</v>
      </c>
      <c r="B371" s="273">
        <v>2013</v>
      </c>
      <c r="C371" s="293" t="s">
        <v>363</v>
      </c>
      <c r="D371" s="275" t="s">
        <v>116</v>
      </c>
      <c r="E371" s="279" t="s">
        <v>1758</v>
      </c>
      <c r="F371" s="277">
        <v>41440</v>
      </c>
      <c r="G371" s="275" t="s">
        <v>1823</v>
      </c>
      <c r="H371" s="273">
        <v>15</v>
      </c>
      <c r="I371" s="275" t="s">
        <v>1825</v>
      </c>
      <c r="J371" s="313"/>
      <c r="K371" s="322"/>
      <c r="L371" s="271"/>
      <c r="M371" s="271"/>
      <c r="P371" s="337"/>
    </row>
    <row r="372" spans="1:16" s="323" customFormat="1" ht="10.5" customHeight="1" outlineLevel="1">
      <c r="A372" s="273"/>
      <c r="B372" s="273"/>
      <c r="C372" s="293"/>
      <c r="D372" s="275" t="s">
        <v>136</v>
      </c>
      <c r="E372" s="279"/>
      <c r="F372" s="277"/>
      <c r="G372" s="275"/>
      <c r="H372" s="273">
        <f>SUBTOTAL(9,H359:H371)</f>
        <v>115</v>
      </c>
      <c r="I372" s="275"/>
      <c r="J372" s="313"/>
      <c r="K372" s="322"/>
      <c r="L372" s="271"/>
      <c r="M372" s="271"/>
      <c r="P372" s="337"/>
    </row>
    <row r="373" spans="1:16" s="335" customFormat="1" ht="10.5" customHeight="1" outlineLevel="2">
      <c r="A373" s="273">
        <v>6</v>
      </c>
      <c r="B373" s="273">
        <v>2013</v>
      </c>
      <c r="C373" s="293" t="s">
        <v>391</v>
      </c>
      <c r="D373" s="275" t="s">
        <v>1826</v>
      </c>
      <c r="E373" s="279" t="s">
        <v>325</v>
      </c>
      <c r="F373" s="277">
        <v>41434</v>
      </c>
      <c r="G373" s="275" t="s">
        <v>1827</v>
      </c>
      <c r="H373" s="273">
        <v>7</v>
      </c>
      <c r="I373" s="275" t="s">
        <v>253</v>
      </c>
      <c r="J373" s="326"/>
      <c r="K373" s="316"/>
      <c r="L373" s="307"/>
      <c r="M373" s="307"/>
      <c r="P373" s="346"/>
    </row>
    <row r="374" spans="1:16" s="335" customFormat="1" ht="10.5" customHeight="1" outlineLevel="2">
      <c r="A374" s="273">
        <v>6</v>
      </c>
      <c r="B374" s="273">
        <v>2013</v>
      </c>
      <c r="C374" s="293" t="s">
        <v>391</v>
      </c>
      <c r="D374" s="275" t="s">
        <v>1826</v>
      </c>
      <c r="E374" s="279" t="s">
        <v>1758</v>
      </c>
      <c r="F374" s="277">
        <v>41441</v>
      </c>
      <c r="G374" s="275" t="s">
        <v>1827</v>
      </c>
      <c r="H374" s="273">
        <v>10</v>
      </c>
      <c r="I374" s="275" t="s">
        <v>1828</v>
      </c>
      <c r="J374" s="326"/>
      <c r="K374" s="316"/>
      <c r="L374" s="307"/>
      <c r="M374" s="307"/>
      <c r="P374" s="346"/>
    </row>
    <row r="375" spans="1:16" s="335" customFormat="1" ht="10.5" customHeight="1" outlineLevel="1">
      <c r="A375" s="273"/>
      <c r="B375" s="273"/>
      <c r="C375" s="293"/>
      <c r="D375" s="275" t="s">
        <v>1829</v>
      </c>
      <c r="E375" s="279"/>
      <c r="F375" s="277"/>
      <c r="G375" s="275"/>
      <c r="H375" s="273">
        <f>SUBTOTAL(9,H373:H374)</f>
        <v>17</v>
      </c>
      <c r="I375" s="275"/>
      <c r="J375" s="326"/>
      <c r="K375" s="316"/>
      <c r="L375" s="307"/>
      <c r="M375" s="307"/>
      <c r="P375" s="346"/>
    </row>
    <row r="376" spans="1:16" s="325" customFormat="1" ht="10.5" customHeight="1" outlineLevel="2">
      <c r="A376" s="439">
        <v>7</v>
      </c>
      <c r="B376" s="439">
        <v>2012</v>
      </c>
      <c r="C376" s="440" t="s">
        <v>362</v>
      </c>
      <c r="D376" s="440" t="s">
        <v>1452</v>
      </c>
      <c r="E376" s="468" t="s">
        <v>399</v>
      </c>
      <c r="F376" s="469">
        <v>41091</v>
      </c>
      <c r="G376" s="441" t="s">
        <v>1453</v>
      </c>
      <c r="H376" s="439">
        <v>5</v>
      </c>
      <c r="I376" s="440" t="s">
        <v>376</v>
      </c>
      <c r="J376" s="326"/>
      <c r="K376" s="316"/>
      <c r="L376" s="313"/>
      <c r="M376" s="313"/>
      <c r="P376" s="339"/>
    </row>
    <row r="377" spans="1:16" s="325" customFormat="1" ht="10.5" customHeight="1" outlineLevel="1">
      <c r="A377" s="439"/>
      <c r="B377" s="439"/>
      <c r="C377" s="440"/>
      <c r="D377" s="440" t="s">
        <v>1454</v>
      </c>
      <c r="E377" s="468"/>
      <c r="F377" s="469"/>
      <c r="G377" s="441"/>
      <c r="H377" s="439">
        <f>SUBTOTAL(9,H376:H376)</f>
        <v>5</v>
      </c>
      <c r="I377" s="440"/>
      <c r="J377" s="326"/>
      <c r="K377" s="316"/>
      <c r="L377" s="313"/>
      <c r="M377" s="313"/>
      <c r="P377" s="339"/>
    </row>
    <row r="378" spans="1:16" s="325" customFormat="1" ht="10.5" customHeight="1" outlineLevel="2">
      <c r="A378" s="470">
        <v>3</v>
      </c>
      <c r="B378" s="470">
        <v>2013</v>
      </c>
      <c r="C378" s="471" t="s">
        <v>362</v>
      </c>
      <c r="D378" s="471" t="s">
        <v>1721</v>
      </c>
      <c r="E378" s="472" t="s">
        <v>394</v>
      </c>
      <c r="F378" s="473">
        <v>41350</v>
      </c>
      <c r="G378" s="474" t="s">
        <v>1722</v>
      </c>
      <c r="H378" s="470">
        <v>5</v>
      </c>
      <c r="I378" s="471" t="s">
        <v>376</v>
      </c>
      <c r="J378" s="278"/>
      <c r="L378" s="313"/>
      <c r="M378" s="313"/>
      <c r="P378" s="339"/>
    </row>
    <row r="379" spans="1:16" s="325" customFormat="1" ht="10.5" customHeight="1" outlineLevel="1">
      <c r="A379" s="470"/>
      <c r="B379" s="470"/>
      <c r="C379" s="471"/>
      <c r="D379" s="471" t="s">
        <v>1723</v>
      </c>
      <c r="E379" s="472"/>
      <c r="F379" s="473"/>
      <c r="G379" s="474"/>
      <c r="H379" s="470">
        <f>SUBTOTAL(9,H378:H378)</f>
        <v>5</v>
      </c>
      <c r="I379" s="471"/>
      <c r="J379" s="278"/>
      <c r="L379" s="313"/>
      <c r="M379" s="313"/>
      <c r="P379" s="339"/>
    </row>
    <row r="380" spans="1:16" s="278" customFormat="1" ht="10.5" customHeight="1" outlineLevel="2">
      <c r="A380" s="281">
        <v>3</v>
      </c>
      <c r="B380" s="281">
        <v>2011</v>
      </c>
      <c r="C380" s="283" t="s">
        <v>362</v>
      </c>
      <c r="D380" s="283" t="s">
        <v>731</v>
      </c>
      <c r="E380" s="292" t="s">
        <v>422</v>
      </c>
      <c r="F380" s="285">
        <v>40608</v>
      </c>
      <c r="G380" s="294" t="s">
        <v>732</v>
      </c>
      <c r="H380" s="281">
        <v>3</v>
      </c>
      <c r="I380" s="283" t="s">
        <v>423</v>
      </c>
      <c r="P380" s="273"/>
    </row>
    <row r="381" spans="1:16" s="278" customFormat="1" ht="10.5" customHeight="1" outlineLevel="2">
      <c r="A381" s="281">
        <v>10</v>
      </c>
      <c r="B381" s="281">
        <v>2011</v>
      </c>
      <c r="C381" s="283" t="s">
        <v>362</v>
      </c>
      <c r="D381" s="283" t="s">
        <v>731</v>
      </c>
      <c r="E381" s="292" t="s">
        <v>222</v>
      </c>
      <c r="F381" s="285">
        <v>40824</v>
      </c>
      <c r="G381" s="294" t="s">
        <v>957</v>
      </c>
      <c r="H381" s="281">
        <v>5</v>
      </c>
      <c r="I381" s="283" t="s">
        <v>462</v>
      </c>
      <c r="P381" s="273"/>
    </row>
    <row r="382" spans="1:16" s="278" customFormat="1" ht="10.5" customHeight="1" outlineLevel="1">
      <c r="A382" s="281"/>
      <c r="B382" s="281"/>
      <c r="C382" s="283"/>
      <c r="D382" s="283" t="s">
        <v>733</v>
      </c>
      <c r="E382" s="292"/>
      <c r="F382" s="285"/>
      <c r="G382" s="294"/>
      <c r="H382" s="281">
        <f>SUBTOTAL(9,H380:H381)</f>
        <v>8</v>
      </c>
      <c r="I382" s="283"/>
      <c r="P382" s="273"/>
    </row>
    <row r="383" spans="1:16" s="477" customFormat="1" ht="10.5" customHeight="1" outlineLevel="2">
      <c r="A383" s="448">
        <v>3</v>
      </c>
      <c r="B383" s="448">
        <v>2011</v>
      </c>
      <c r="C383" s="449" t="s">
        <v>363</v>
      </c>
      <c r="D383" s="449" t="s">
        <v>259</v>
      </c>
      <c r="E383" s="450" t="s">
        <v>422</v>
      </c>
      <c r="F383" s="451">
        <v>40608</v>
      </c>
      <c r="G383" s="452" t="s">
        <v>40</v>
      </c>
      <c r="H383" s="448">
        <v>7</v>
      </c>
      <c r="I383" s="449" t="s">
        <v>506</v>
      </c>
      <c r="J383" s="453" t="s">
        <v>2180</v>
      </c>
      <c r="K383" s="475"/>
      <c r="L383" s="476"/>
      <c r="M383" s="476"/>
      <c r="P383" s="478"/>
    </row>
    <row r="384" spans="1:16" s="477" customFormat="1" ht="10.5" customHeight="1" outlineLevel="2">
      <c r="A384" s="448">
        <v>3</v>
      </c>
      <c r="B384" s="448">
        <v>2011</v>
      </c>
      <c r="C384" s="449" t="s">
        <v>363</v>
      </c>
      <c r="D384" s="449" t="s">
        <v>259</v>
      </c>
      <c r="E384" s="450" t="s">
        <v>422</v>
      </c>
      <c r="F384" s="451">
        <v>40608</v>
      </c>
      <c r="G384" s="452" t="s">
        <v>260</v>
      </c>
      <c r="H384" s="448">
        <v>7</v>
      </c>
      <c r="I384" s="449" t="s">
        <v>246</v>
      </c>
      <c r="J384" s="476"/>
      <c r="L384" s="476"/>
      <c r="M384" s="476"/>
      <c r="P384" s="478"/>
    </row>
    <row r="385" spans="1:16" s="477" customFormat="1" ht="10.5" customHeight="1" outlineLevel="2">
      <c r="A385" s="448">
        <v>3</v>
      </c>
      <c r="B385" s="448">
        <v>2011</v>
      </c>
      <c r="C385" s="449" t="s">
        <v>363</v>
      </c>
      <c r="D385" s="449" t="s">
        <v>259</v>
      </c>
      <c r="E385" s="450" t="s">
        <v>422</v>
      </c>
      <c r="F385" s="451">
        <v>40608</v>
      </c>
      <c r="G385" s="452" t="s">
        <v>734</v>
      </c>
      <c r="H385" s="448">
        <v>3</v>
      </c>
      <c r="I385" s="449" t="s">
        <v>90</v>
      </c>
      <c r="J385" s="479"/>
      <c r="L385" s="476"/>
      <c r="M385" s="476"/>
      <c r="P385" s="478"/>
    </row>
    <row r="386" spans="1:16" s="479" customFormat="1" ht="10.5" customHeight="1" outlineLevel="2">
      <c r="A386" s="448">
        <v>3</v>
      </c>
      <c r="B386" s="448">
        <v>2011</v>
      </c>
      <c r="C386" s="449" t="s">
        <v>363</v>
      </c>
      <c r="D386" s="449" t="s">
        <v>259</v>
      </c>
      <c r="E386" s="450" t="s">
        <v>422</v>
      </c>
      <c r="F386" s="451">
        <v>40608</v>
      </c>
      <c r="G386" s="452" t="s">
        <v>323</v>
      </c>
      <c r="H386" s="448">
        <v>10</v>
      </c>
      <c r="I386" s="449" t="s">
        <v>491</v>
      </c>
      <c r="K386" s="480"/>
      <c r="L386" s="481"/>
      <c r="M386" s="481"/>
      <c r="P386" s="482"/>
    </row>
    <row r="387" spans="1:16" s="479" customFormat="1" ht="10.5" customHeight="1" outlineLevel="2">
      <c r="A387" s="448">
        <v>3</v>
      </c>
      <c r="B387" s="448">
        <v>2011</v>
      </c>
      <c r="C387" s="449" t="s">
        <v>363</v>
      </c>
      <c r="D387" s="449" t="s">
        <v>259</v>
      </c>
      <c r="E387" s="450" t="s">
        <v>422</v>
      </c>
      <c r="F387" s="451">
        <v>40608</v>
      </c>
      <c r="G387" s="452" t="s">
        <v>307</v>
      </c>
      <c r="H387" s="448">
        <v>7</v>
      </c>
      <c r="I387" s="449" t="s">
        <v>87</v>
      </c>
      <c r="K387" s="477"/>
      <c r="L387" s="483"/>
      <c r="M387" s="483"/>
      <c r="P387" s="482"/>
    </row>
    <row r="388" spans="1:16" s="485" customFormat="1" ht="10.5" customHeight="1" outlineLevel="2">
      <c r="A388" s="448">
        <v>2</v>
      </c>
      <c r="B388" s="456">
        <v>2011</v>
      </c>
      <c r="C388" s="449" t="s">
        <v>363</v>
      </c>
      <c r="D388" s="449" t="s">
        <v>259</v>
      </c>
      <c r="E388" s="457" t="s">
        <v>390</v>
      </c>
      <c r="F388" s="451">
        <v>40586</v>
      </c>
      <c r="G388" s="449" t="s">
        <v>45</v>
      </c>
      <c r="H388" s="448">
        <v>5</v>
      </c>
      <c r="I388" s="449" t="s">
        <v>405</v>
      </c>
      <c r="J388" s="479"/>
      <c r="K388" s="477"/>
      <c r="L388" s="484"/>
      <c r="M388" s="484"/>
      <c r="P388" s="458"/>
    </row>
    <row r="389" spans="1:16" s="480" customFormat="1" ht="10.5" customHeight="1" outlineLevel="2">
      <c r="A389" s="448">
        <v>10</v>
      </c>
      <c r="B389" s="456">
        <v>2011</v>
      </c>
      <c r="C389" s="449" t="s">
        <v>363</v>
      </c>
      <c r="D389" s="449" t="s">
        <v>259</v>
      </c>
      <c r="E389" s="457" t="s">
        <v>416</v>
      </c>
      <c r="F389" s="451">
        <v>40839</v>
      </c>
      <c r="G389" s="449" t="s">
        <v>898</v>
      </c>
      <c r="H389" s="448">
        <v>3</v>
      </c>
      <c r="I389" s="449" t="s">
        <v>79</v>
      </c>
      <c r="J389" s="454"/>
      <c r="K389" s="486"/>
      <c r="L389" s="477"/>
      <c r="M389" s="477"/>
      <c r="P389" s="487"/>
    </row>
    <row r="390" spans="1:16" s="480" customFormat="1" ht="10.5" customHeight="1" outlineLevel="2">
      <c r="A390" s="458">
        <v>3</v>
      </c>
      <c r="B390" s="459">
        <v>2012</v>
      </c>
      <c r="C390" s="460" t="s">
        <v>363</v>
      </c>
      <c r="D390" s="460" t="s">
        <v>259</v>
      </c>
      <c r="E390" s="461" t="s">
        <v>422</v>
      </c>
      <c r="F390" s="462">
        <v>40972</v>
      </c>
      <c r="G390" s="460" t="s">
        <v>323</v>
      </c>
      <c r="H390" s="458">
        <v>7</v>
      </c>
      <c r="I390" s="460" t="s">
        <v>165</v>
      </c>
      <c r="J390" s="454"/>
      <c r="K390" s="486"/>
      <c r="L390" s="477"/>
      <c r="M390" s="477"/>
      <c r="P390" s="487"/>
    </row>
    <row r="391" spans="1:16" s="488" customFormat="1" ht="10.5" customHeight="1" outlineLevel="2">
      <c r="A391" s="458">
        <v>3</v>
      </c>
      <c r="B391" s="459">
        <v>2012</v>
      </c>
      <c r="C391" s="460" t="s">
        <v>363</v>
      </c>
      <c r="D391" s="460" t="s">
        <v>259</v>
      </c>
      <c r="E391" s="461" t="s">
        <v>422</v>
      </c>
      <c r="F391" s="462">
        <v>40972</v>
      </c>
      <c r="G391" s="460" t="s">
        <v>1035</v>
      </c>
      <c r="H391" s="458">
        <v>7</v>
      </c>
      <c r="I391" s="460" t="s">
        <v>87</v>
      </c>
      <c r="J391" s="485"/>
      <c r="K391" s="479"/>
      <c r="L391" s="484"/>
      <c r="M391" s="484"/>
      <c r="P391" s="489"/>
    </row>
    <row r="392" spans="1:16" s="480" customFormat="1" ht="10.5" customHeight="1" outlineLevel="2">
      <c r="A392" s="458">
        <v>3</v>
      </c>
      <c r="B392" s="459">
        <v>2012</v>
      </c>
      <c r="C392" s="460" t="s">
        <v>363</v>
      </c>
      <c r="D392" s="460" t="s">
        <v>259</v>
      </c>
      <c r="E392" s="461" t="s">
        <v>422</v>
      </c>
      <c r="F392" s="462">
        <v>40972</v>
      </c>
      <c r="G392" s="460" t="s">
        <v>307</v>
      </c>
      <c r="H392" s="458">
        <v>3</v>
      </c>
      <c r="I392" s="460" t="s">
        <v>494</v>
      </c>
      <c r="J392" s="485"/>
      <c r="K392" s="486"/>
      <c r="L392" s="477"/>
      <c r="M392" s="477"/>
      <c r="P392" s="487"/>
    </row>
    <row r="393" spans="1:16" s="480" customFormat="1" ht="10.5" customHeight="1" outlineLevel="1">
      <c r="A393" s="458"/>
      <c r="B393" s="459"/>
      <c r="C393" s="460"/>
      <c r="D393" s="460" t="s">
        <v>261</v>
      </c>
      <c r="E393" s="461"/>
      <c r="F393" s="462"/>
      <c r="G393" s="460"/>
      <c r="H393" s="458">
        <f>SUBTOTAL(9,H383:H392)</f>
        <v>59</v>
      </c>
      <c r="I393" s="460"/>
      <c r="J393" s="485"/>
      <c r="K393" s="486"/>
      <c r="L393" s="477"/>
      <c r="M393" s="477"/>
      <c r="P393" s="487"/>
    </row>
    <row r="394" spans="1:16" s="278" customFormat="1" ht="10.5" customHeight="1" outlineLevel="2">
      <c r="A394" s="295">
        <v>11</v>
      </c>
      <c r="B394" s="295">
        <v>2011</v>
      </c>
      <c r="C394" s="296" t="s">
        <v>391</v>
      </c>
      <c r="D394" s="296" t="s">
        <v>698</v>
      </c>
      <c r="E394" s="297" t="s">
        <v>373</v>
      </c>
      <c r="F394" s="298">
        <v>40622</v>
      </c>
      <c r="G394" s="299" t="s">
        <v>777</v>
      </c>
      <c r="H394" s="295">
        <v>5</v>
      </c>
      <c r="I394" s="296" t="s">
        <v>392</v>
      </c>
      <c r="P394" s="273"/>
    </row>
    <row r="395" spans="1:16" s="278" customFormat="1" ht="10.5" customHeight="1" outlineLevel="1">
      <c r="A395" s="295"/>
      <c r="B395" s="295"/>
      <c r="C395" s="296"/>
      <c r="D395" s="296" t="s">
        <v>699</v>
      </c>
      <c r="E395" s="297"/>
      <c r="F395" s="298"/>
      <c r="G395" s="299"/>
      <c r="H395" s="295">
        <f>SUBTOTAL(9,H394:H394)</f>
        <v>5</v>
      </c>
      <c r="I395" s="296"/>
      <c r="P395" s="273"/>
    </row>
    <row r="396" spans="1:16" s="278" customFormat="1" ht="10.5" customHeight="1" outlineLevel="2">
      <c r="A396" s="273">
        <v>10</v>
      </c>
      <c r="B396" s="274">
        <v>2013</v>
      </c>
      <c r="C396" s="275" t="s">
        <v>391</v>
      </c>
      <c r="D396" s="275" t="s">
        <v>1830</v>
      </c>
      <c r="E396" s="276" t="s">
        <v>416</v>
      </c>
      <c r="F396" s="277">
        <v>41560</v>
      </c>
      <c r="G396" s="275" t="s">
        <v>1831</v>
      </c>
      <c r="H396" s="273">
        <v>7</v>
      </c>
      <c r="I396" s="275" t="s">
        <v>943</v>
      </c>
      <c r="P396" s="273"/>
    </row>
    <row r="397" spans="1:16" s="278" customFormat="1" ht="10.5" customHeight="1" outlineLevel="1">
      <c r="A397" s="273"/>
      <c r="B397" s="274"/>
      <c r="C397" s="275"/>
      <c r="D397" s="275" t="s">
        <v>1832</v>
      </c>
      <c r="E397" s="276"/>
      <c r="F397" s="277"/>
      <c r="G397" s="275"/>
      <c r="H397" s="273">
        <f>SUBTOTAL(9,H396:H396)</f>
        <v>7</v>
      </c>
      <c r="I397" s="275"/>
      <c r="P397" s="273"/>
    </row>
    <row r="398" spans="1:16" s="278" customFormat="1" ht="10.5" customHeight="1" outlineLevel="2">
      <c r="A398" s="273">
        <v>3</v>
      </c>
      <c r="B398" s="273">
        <v>2013</v>
      </c>
      <c r="C398" s="275" t="s">
        <v>428</v>
      </c>
      <c r="D398" s="293" t="s">
        <v>1680</v>
      </c>
      <c r="E398" s="279" t="s">
        <v>422</v>
      </c>
      <c r="F398" s="277">
        <v>41336</v>
      </c>
      <c r="G398" s="275" t="s">
        <v>1681</v>
      </c>
      <c r="H398" s="273">
        <v>7</v>
      </c>
      <c r="I398" s="275" t="s">
        <v>246</v>
      </c>
      <c r="P398" s="273"/>
    </row>
    <row r="399" spans="1:16" s="313" customFormat="1" ht="10.5" customHeight="1" outlineLevel="2">
      <c r="A399" s="273">
        <v>3</v>
      </c>
      <c r="B399" s="273">
        <v>2013</v>
      </c>
      <c r="C399" s="275" t="s">
        <v>428</v>
      </c>
      <c r="D399" s="293" t="s">
        <v>1680</v>
      </c>
      <c r="E399" s="279" t="s">
        <v>373</v>
      </c>
      <c r="F399" s="277">
        <v>41350</v>
      </c>
      <c r="G399" s="275" t="s">
        <v>1733</v>
      </c>
      <c r="H399" s="273">
        <v>5</v>
      </c>
      <c r="I399" s="275" t="s">
        <v>486</v>
      </c>
      <c r="J399" s="307"/>
      <c r="K399" s="316"/>
      <c r="L399" s="324"/>
      <c r="M399" s="324"/>
      <c r="P399" s="317"/>
    </row>
    <row r="400" spans="1:16" s="313" customFormat="1" ht="10.5" customHeight="1" outlineLevel="1">
      <c r="A400" s="273"/>
      <c r="B400" s="273"/>
      <c r="C400" s="275"/>
      <c r="D400" s="293" t="s">
        <v>1682</v>
      </c>
      <c r="E400" s="279"/>
      <c r="F400" s="277"/>
      <c r="G400" s="275"/>
      <c r="H400" s="273">
        <f>SUBTOTAL(9,H398:H399)</f>
        <v>12</v>
      </c>
      <c r="I400" s="275"/>
      <c r="J400" s="307"/>
      <c r="K400" s="316"/>
      <c r="L400" s="324"/>
      <c r="M400" s="324"/>
      <c r="P400" s="317"/>
    </row>
    <row r="401" spans="1:16" s="313" customFormat="1" ht="10.5" customHeight="1" outlineLevel="2">
      <c r="A401" s="286">
        <v>3</v>
      </c>
      <c r="B401" s="286">
        <v>2012</v>
      </c>
      <c r="C401" s="288" t="s">
        <v>428</v>
      </c>
      <c r="D401" s="288" t="s">
        <v>7</v>
      </c>
      <c r="E401" s="315" t="s">
        <v>373</v>
      </c>
      <c r="F401" s="290">
        <v>40986</v>
      </c>
      <c r="G401" s="347" t="s">
        <v>1282</v>
      </c>
      <c r="H401" s="286">
        <v>5</v>
      </c>
      <c r="I401" s="288" t="s">
        <v>486</v>
      </c>
      <c r="J401" s="271"/>
      <c r="K401" s="307"/>
      <c r="L401" s="324"/>
      <c r="M401" s="324"/>
      <c r="P401" s="317"/>
    </row>
    <row r="402" spans="1:16" s="313" customFormat="1" ht="10.5" customHeight="1" outlineLevel="1">
      <c r="A402" s="286"/>
      <c r="B402" s="286"/>
      <c r="C402" s="288"/>
      <c r="D402" s="288" t="s">
        <v>9</v>
      </c>
      <c r="E402" s="315"/>
      <c r="F402" s="290"/>
      <c r="G402" s="347"/>
      <c r="H402" s="286">
        <f>SUBTOTAL(9,H401:H401)</f>
        <v>5</v>
      </c>
      <c r="I402" s="288"/>
      <c r="J402" s="271"/>
      <c r="K402" s="307"/>
      <c r="L402" s="324"/>
      <c r="M402" s="324"/>
      <c r="P402" s="317"/>
    </row>
    <row r="403" spans="1:16" s="313" customFormat="1" ht="10.5" customHeight="1" outlineLevel="2">
      <c r="A403" s="439">
        <v>5</v>
      </c>
      <c r="B403" s="439">
        <v>2012</v>
      </c>
      <c r="C403" s="440" t="s">
        <v>363</v>
      </c>
      <c r="D403" s="440" t="s">
        <v>262</v>
      </c>
      <c r="E403" s="468" t="s">
        <v>1375</v>
      </c>
      <c r="F403" s="469">
        <v>41055</v>
      </c>
      <c r="G403" s="441" t="s">
        <v>899</v>
      </c>
      <c r="H403" s="439">
        <v>5</v>
      </c>
      <c r="I403" s="440" t="s">
        <v>1398</v>
      </c>
      <c r="J403" s="271"/>
      <c r="K403" s="322"/>
      <c r="L403" s="324"/>
      <c r="M403" s="324"/>
      <c r="P403" s="317"/>
    </row>
    <row r="404" spans="1:16" s="335" customFormat="1" ht="10.5" customHeight="1" outlineLevel="2">
      <c r="A404" s="439">
        <v>7</v>
      </c>
      <c r="B404" s="439">
        <v>2012</v>
      </c>
      <c r="C404" s="440" t="s">
        <v>363</v>
      </c>
      <c r="D404" s="440" t="s">
        <v>262</v>
      </c>
      <c r="E404" s="468" t="s">
        <v>378</v>
      </c>
      <c r="F404" s="469">
        <v>41104</v>
      </c>
      <c r="G404" s="441" t="s">
        <v>1457</v>
      </c>
      <c r="H404" s="439">
        <v>5</v>
      </c>
      <c r="I404" s="440" t="s">
        <v>364</v>
      </c>
      <c r="J404" s="278"/>
      <c r="K404" s="316"/>
      <c r="L404" s="324"/>
      <c r="M404" s="324"/>
      <c r="P404" s="346"/>
    </row>
    <row r="405" spans="1:16" s="323" customFormat="1" ht="10.5" customHeight="1" outlineLevel="2">
      <c r="A405" s="286">
        <v>10</v>
      </c>
      <c r="B405" s="287">
        <v>2012</v>
      </c>
      <c r="C405" s="288" t="s">
        <v>363</v>
      </c>
      <c r="D405" s="288" t="s">
        <v>262</v>
      </c>
      <c r="E405" s="289" t="s">
        <v>416</v>
      </c>
      <c r="F405" s="290">
        <v>41196</v>
      </c>
      <c r="G405" s="288" t="s">
        <v>1515</v>
      </c>
      <c r="H405" s="286">
        <v>10</v>
      </c>
      <c r="I405" s="288" t="s">
        <v>452</v>
      </c>
      <c r="J405" s="313"/>
      <c r="K405" s="316"/>
      <c r="L405" s="324"/>
      <c r="M405" s="324"/>
      <c r="P405" s="337"/>
    </row>
    <row r="406" spans="1:16" s="307" customFormat="1" ht="10.5" customHeight="1" outlineLevel="2">
      <c r="A406" s="286">
        <v>10</v>
      </c>
      <c r="B406" s="287">
        <v>2012</v>
      </c>
      <c r="C406" s="288" t="s">
        <v>363</v>
      </c>
      <c r="D406" s="288" t="s">
        <v>262</v>
      </c>
      <c r="E406" s="289" t="s">
        <v>416</v>
      </c>
      <c r="F406" s="290">
        <v>41196</v>
      </c>
      <c r="G406" s="288" t="s">
        <v>1516</v>
      </c>
      <c r="H406" s="286">
        <v>3</v>
      </c>
      <c r="I406" s="288" t="s">
        <v>445</v>
      </c>
      <c r="J406" s="313"/>
      <c r="K406" s="316"/>
      <c r="L406" s="316"/>
      <c r="M406" s="316"/>
      <c r="P406" s="286"/>
    </row>
    <row r="407" spans="1:16" s="335" customFormat="1" ht="10.5" customHeight="1" outlineLevel="2">
      <c r="A407" s="286">
        <v>10</v>
      </c>
      <c r="B407" s="287">
        <v>2012</v>
      </c>
      <c r="C407" s="288" t="s">
        <v>363</v>
      </c>
      <c r="D407" s="288" t="s">
        <v>262</v>
      </c>
      <c r="E407" s="289" t="s">
        <v>416</v>
      </c>
      <c r="F407" s="290">
        <v>41196</v>
      </c>
      <c r="G407" s="288" t="s">
        <v>1517</v>
      </c>
      <c r="H407" s="286">
        <v>7</v>
      </c>
      <c r="I407" s="288" t="s">
        <v>943</v>
      </c>
      <c r="J407" s="313"/>
      <c r="K407" s="316"/>
      <c r="L407" s="316"/>
      <c r="M407" s="316"/>
      <c r="P407" s="346"/>
    </row>
    <row r="408" spans="1:16" s="313" customFormat="1" ht="10.5" customHeight="1" outlineLevel="2">
      <c r="A408" s="286">
        <v>10</v>
      </c>
      <c r="B408" s="287">
        <v>2012</v>
      </c>
      <c r="C408" s="288" t="s">
        <v>363</v>
      </c>
      <c r="D408" s="288" t="s">
        <v>262</v>
      </c>
      <c r="E408" s="289" t="s">
        <v>416</v>
      </c>
      <c r="F408" s="290">
        <v>41196</v>
      </c>
      <c r="G408" s="288" t="s">
        <v>1518</v>
      </c>
      <c r="H408" s="286">
        <v>10</v>
      </c>
      <c r="I408" s="288" t="s">
        <v>458</v>
      </c>
      <c r="K408" s="316"/>
      <c r="L408" s="324"/>
      <c r="M408" s="324"/>
      <c r="P408" s="317"/>
    </row>
    <row r="409" spans="1:16" s="335" customFormat="1" ht="10.5" customHeight="1" outlineLevel="2">
      <c r="A409" s="286">
        <v>10</v>
      </c>
      <c r="B409" s="287">
        <v>2012</v>
      </c>
      <c r="C409" s="288" t="s">
        <v>363</v>
      </c>
      <c r="D409" s="288" t="s">
        <v>262</v>
      </c>
      <c r="E409" s="289" t="s">
        <v>416</v>
      </c>
      <c r="F409" s="290">
        <v>41196</v>
      </c>
      <c r="G409" s="288" t="s">
        <v>1519</v>
      </c>
      <c r="H409" s="286">
        <v>7</v>
      </c>
      <c r="I409" s="288" t="s">
        <v>411</v>
      </c>
      <c r="J409" s="324"/>
      <c r="K409" s="316"/>
      <c r="L409" s="322"/>
      <c r="M409" s="322"/>
      <c r="P409" s="346"/>
    </row>
    <row r="410" spans="1:16" s="335" customFormat="1" ht="10.5" customHeight="1" outlineLevel="2">
      <c r="A410" s="439">
        <v>5</v>
      </c>
      <c r="B410" s="439">
        <v>2012</v>
      </c>
      <c r="C410" s="440" t="s">
        <v>363</v>
      </c>
      <c r="D410" s="440" t="s">
        <v>262</v>
      </c>
      <c r="E410" s="468" t="s">
        <v>325</v>
      </c>
      <c r="F410" s="469">
        <v>41049</v>
      </c>
      <c r="G410" s="441" t="s">
        <v>899</v>
      </c>
      <c r="H410" s="439">
        <v>7</v>
      </c>
      <c r="I410" s="440" t="s">
        <v>231</v>
      </c>
      <c r="J410" s="313"/>
      <c r="K410" s="316"/>
      <c r="L410" s="316"/>
      <c r="M410" s="316"/>
      <c r="P410" s="346"/>
    </row>
    <row r="411" spans="1:16" s="278" customFormat="1" ht="10.5" customHeight="1" outlineLevel="2">
      <c r="A411" s="273">
        <v>6</v>
      </c>
      <c r="B411" s="273">
        <v>2013</v>
      </c>
      <c r="C411" s="293" t="s">
        <v>363</v>
      </c>
      <c r="D411" s="275" t="s">
        <v>262</v>
      </c>
      <c r="E411" s="279" t="s">
        <v>325</v>
      </c>
      <c r="F411" s="277">
        <v>41434</v>
      </c>
      <c r="G411" s="275" t="s">
        <v>1833</v>
      </c>
      <c r="H411" s="273">
        <v>7</v>
      </c>
      <c r="I411" s="275" t="s">
        <v>523</v>
      </c>
      <c r="J411" s="313"/>
      <c r="P411" s="273"/>
    </row>
    <row r="412" spans="1:16" s="307" customFormat="1" ht="10.5" customHeight="1" outlineLevel="2">
      <c r="A412" s="273">
        <v>6</v>
      </c>
      <c r="B412" s="273">
        <v>2013</v>
      </c>
      <c r="C412" s="293" t="s">
        <v>363</v>
      </c>
      <c r="D412" s="275" t="s">
        <v>262</v>
      </c>
      <c r="E412" s="279" t="s">
        <v>325</v>
      </c>
      <c r="F412" s="277">
        <v>41434</v>
      </c>
      <c r="G412" s="275" t="s">
        <v>1516</v>
      </c>
      <c r="H412" s="273">
        <v>3</v>
      </c>
      <c r="I412" s="275" t="s">
        <v>274</v>
      </c>
      <c r="J412" s="313"/>
      <c r="K412" s="322"/>
      <c r="P412" s="286"/>
    </row>
    <row r="413" spans="1:16" s="313" customFormat="1" ht="10.5" customHeight="1" outlineLevel="2">
      <c r="A413" s="273">
        <v>6</v>
      </c>
      <c r="B413" s="273">
        <v>2013</v>
      </c>
      <c r="C413" s="293" t="s">
        <v>363</v>
      </c>
      <c r="D413" s="275" t="s">
        <v>262</v>
      </c>
      <c r="E413" s="279" t="s">
        <v>325</v>
      </c>
      <c r="F413" s="277">
        <v>41434</v>
      </c>
      <c r="G413" s="275" t="s">
        <v>1834</v>
      </c>
      <c r="H413" s="273">
        <v>10</v>
      </c>
      <c r="I413" s="275" t="s">
        <v>328</v>
      </c>
      <c r="K413" s="316"/>
      <c r="L413" s="316"/>
      <c r="M413" s="316"/>
      <c r="P413" s="317"/>
    </row>
    <row r="414" spans="1:16" s="313" customFormat="1" ht="10.5" customHeight="1" outlineLevel="2">
      <c r="A414" s="273">
        <v>6</v>
      </c>
      <c r="B414" s="273">
        <v>2013</v>
      </c>
      <c r="C414" s="293" t="s">
        <v>363</v>
      </c>
      <c r="D414" s="275" t="s">
        <v>262</v>
      </c>
      <c r="E414" s="279" t="s">
        <v>325</v>
      </c>
      <c r="F414" s="277">
        <v>41434</v>
      </c>
      <c r="G414" s="275" t="s">
        <v>1835</v>
      </c>
      <c r="H414" s="273">
        <v>7</v>
      </c>
      <c r="I414" s="275" t="s">
        <v>265</v>
      </c>
      <c r="J414" s="278"/>
      <c r="K414" s="307"/>
      <c r="L414" s="325"/>
      <c r="M414" s="325"/>
      <c r="P414" s="317"/>
    </row>
    <row r="415" spans="1:16" s="335" customFormat="1" ht="10.5" customHeight="1" outlineLevel="2">
      <c r="A415" s="273">
        <v>6</v>
      </c>
      <c r="B415" s="273">
        <v>2013</v>
      </c>
      <c r="C415" s="293" t="s">
        <v>363</v>
      </c>
      <c r="D415" s="275" t="s">
        <v>262</v>
      </c>
      <c r="E415" s="279" t="s">
        <v>325</v>
      </c>
      <c r="F415" s="277">
        <v>41434</v>
      </c>
      <c r="G415" s="275" t="s">
        <v>1836</v>
      </c>
      <c r="H415" s="273">
        <v>7</v>
      </c>
      <c r="I415" s="275" t="s">
        <v>275</v>
      </c>
      <c r="J415" s="278"/>
      <c r="K415" s="316"/>
      <c r="L415" s="325"/>
      <c r="M415" s="325"/>
      <c r="P415" s="346"/>
    </row>
    <row r="416" spans="1:16" s="278" customFormat="1" ht="10.5" customHeight="1" outlineLevel="2">
      <c r="A416" s="273">
        <v>6</v>
      </c>
      <c r="B416" s="273">
        <v>2013</v>
      </c>
      <c r="C416" s="293" t="s">
        <v>363</v>
      </c>
      <c r="D416" s="275" t="s">
        <v>262</v>
      </c>
      <c r="E416" s="279" t="s">
        <v>325</v>
      </c>
      <c r="F416" s="277">
        <v>41434</v>
      </c>
      <c r="G416" s="275" t="s">
        <v>1518</v>
      </c>
      <c r="H416" s="273">
        <v>10</v>
      </c>
      <c r="I416" s="275" t="s">
        <v>251</v>
      </c>
      <c r="P416" s="273"/>
    </row>
    <row r="417" spans="1:16" s="326" customFormat="1" ht="10.5" customHeight="1" outlineLevel="2">
      <c r="A417" s="273">
        <v>6</v>
      </c>
      <c r="B417" s="273">
        <v>2013</v>
      </c>
      <c r="C417" s="293" t="s">
        <v>363</v>
      </c>
      <c r="D417" s="275" t="s">
        <v>262</v>
      </c>
      <c r="E417" s="279" t="s">
        <v>325</v>
      </c>
      <c r="F417" s="277">
        <v>41434</v>
      </c>
      <c r="G417" s="275" t="s">
        <v>1837</v>
      </c>
      <c r="H417" s="273">
        <v>7</v>
      </c>
      <c r="I417" s="275" t="s">
        <v>337</v>
      </c>
      <c r="J417" s="278"/>
      <c r="K417" s="316"/>
      <c r="L417" s="325"/>
      <c r="M417" s="325"/>
      <c r="P417" s="265"/>
    </row>
    <row r="418" spans="1:16" s="313" customFormat="1" ht="10.5" customHeight="1" outlineLevel="2">
      <c r="A418" s="273">
        <v>6</v>
      </c>
      <c r="B418" s="273">
        <v>2013</v>
      </c>
      <c r="C418" s="293" t="s">
        <v>363</v>
      </c>
      <c r="D418" s="275" t="s">
        <v>262</v>
      </c>
      <c r="E418" s="279" t="s">
        <v>1758</v>
      </c>
      <c r="F418" s="277">
        <v>41441</v>
      </c>
      <c r="G418" s="275" t="s">
        <v>1834</v>
      </c>
      <c r="H418" s="273">
        <v>15</v>
      </c>
      <c r="I418" s="275" t="s">
        <v>1838</v>
      </c>
      <c r="K418" s="316"/>
      <c r="L418" s="316"/>
      <c r="M418" s="316"/>
      <c r="P418" s="317"/>
    </row>
    <row r="419" spans="1:16" s="313" customFormat="1" ht="10.5" customHeight="1" outlineLevel="2">
      <c r="A419" s="273">
        <v>6</v>
      </c>
      <c r="B419" s="273">
        <v>2013</v>
      </c>
      <c r="C419" s="293" t="s">
        <v>363</v>
      </c>
      <c r="D419" s="275" t="s">
        <v>262</v>
      </c>
      <c r="E419" s="279" t="s">
        <v>1758</v>
      </c>
      <c r="F419" s="277">
        <v>41440</v>
      </c>
      <c r="G419" s="275" t="s">
        <v>1835</v>
      </c>
      <c r="H419" s="273">
        <v>10</v>
      </c>
      <c r="I419" s="275" t="s">
        <v>1839</v>
      </c>
      <c r="J419" s="278"/>
      <c r="K419" s="307"/>
      <c r="L419" s="325"/>
      <c r="M419" s="325"/>
      <c r="P419" s="317"/>
    </row>
    <row r="420" spans="1:16" s="335" customFormat="1" ht="10.5" customHeight="1" outlineLevel="2">
      <c r="A420" s="273">
        <v>6</v>
      </c>
      <c r="B420" s="273">
        <v>2013</v>
      </c>
      <c r="C420" s="293" t="s">
        <v>363</v>
      </c>
      <c r="D420" s="275" t="s">
        <v>262</v>
      </c>
      <c r="E420" s="279" t="s">
        <v>1758</v>
      </c>
      <c r="F420" s="277">
        <v>41441</v>
      </c>
      <c r="G420" s="275" t="s">
        <v>1836</v>
      </c>
      <c r="H420" s="273">
        <v>5</v>
      </c>
      <c r="I420" s="275" t="s">
        <v>1840</v>
      </c>
      <c r="J420" s="278"/>
      <c r="K420" s="316"/>
      <c r="L420" s="325"/>
      <c r="M420" s="325"/>
      <c r="P420" s="346"/>
    </row>
    <row r="421" spans="1:16" s="278" customFormat="1" ht="10.5" customHeight="1" outlineLevel="2">
      <c r="A421" s="273">
        <v>6</v>
      </c>
      <c r="B421" s="273">
        <v>2013</v>
      </c>
      <c r="C421" s="293" t="s">
        <v>363</v>
      </c>
      <c r="D421" s="275" t="s">
        <v>262</v>
      </c>
      <c r="E421" s="279" t="s">
        <v>1758</v>
      </c>
      <c r="F421" s="277">
        <v>41440</v>
      </c>
      <c r="G421" s="275" t="s">
        <v>1518</v>
      </c>
      <c r="H421" s="273">
        <v>10</v>
      </c>
      <c r="I421" s="275" t="s">
        <v>1841</v>
      </c>
      <c r="P421" s="273"/>
    </row>
    <row r="422" spans="1:16" s="333" customFormat="1" ht="10.5" customHeight="1" outlineLevel="2">
      <c r="A422" s="273">
        <v>6</v>
      </c>
      <c r="B422" s="273">
        <v>2013</v>
      </c>
      <c r="C422" s="293" t="s">
        <v>363</v>
      </c>
      <c r="D422" s="275" t="s">
        <v>262</v>
      </c>
      <c r="E422" s="279" t="s">
        <v>325</v>
      </c>
      <c r="F422" s="277">
        <v>41434</v>
      </c>
      <c r="G422" s="275" t="s">
        <v>900</v>
      </c>
      <c r="H422" s="273">
        <v>10</v>
      </c>
      <c r="I422" s="275" t="s">
        <v>267</v>
      </c>
      <c r="J422" s="278"/>
      <c r="K422" s="313"/>
      <c r="L422" s="307"/>
      <c r="M422" s="307"/>
      <c r="P422" s="342"/>
    </row>
    <row r="423" spans="1:16" s="278" customFormat="1" ht="10.5" customHeight="1" outlineLevel="2">
      <c r="A423" s="273">
        <v>10</v>
      </c>
      <c r="B423" s="274">
        <v>2013</v>
      </c>
      <c r="C423" s="275" t="s">
        <v>363</v>
      </c>
      <c r="D423" s="275" t="s">
        <v>262</v>
      </c>
      <c r="E423" s="276" t="s">
        <v>416</v>
      </c>
      <c r="F423" s="277">
        <v>41560</v>
      </c>
      <c r="G423" s="275" t="s">
        <v>1842</v>
      </c>
      <c r="H423" s="273">
        <v>10</v>
      </c>
      <c r="I423" s="275" t="s">
        <v>458</v>
      </c>
      <c r="P423" s="273"/>
    </row>
    <row r="424" spans="1:16" s="278" customFormat="1" ht="10.5" customHeight="1" outlineLevel="2">
      <c r="A424" s="273">
        <v>10</v>
      </c>
      <c r="B424" s="274">
        <v>2013</v>
      </c>
      <c r="C424" s="275" t="s">
        <v>363</v>
      </c>
      <c r="D424" s="275" t="s">
        <v>262</v>
      </c>
      <c r="E424" s="276" t="s">
        <v>416</v>
      </c>
      <c r="F424" s="277">
        <v>41560</v>
      </c>
      <c r="G424" s="275" t="s">
        <v>1843</v>
      </c>
      <c r="H424" s="273">
        <v>7</v>
      </c>
      <c r="I424" s="275" t="s">
        <v>411</v>
      </c>
      <c r="P424" s="273"/>
    </row>
    <row r="425" spans="1:16" s="278" customFormat="1" ht="10.5" customHeight="1" outlineLevel="1">
      <c r="A425" s="273"/>
      <c r="B425" s="274"/>
      <c r="C425" s="275"/>
      <c r="D425" s="275" t="s">
        <v>264</v>
      </c>
      <c r="E425" s="276"/>
      <c r="F425" s="277"/>
      <c r="G425" s="275"/>
      <c r="H425" s="273">
        <f>SUBTOTAL(9,H403:H424)</f>
        <v>172</v>
      </c>
      <c r="I425" s="275"/>
      <c r="P425" s="273"/>
    </row>
    <row r="426" spans="1:16" s="313" customFormat="1" ht="10.5" customHeight="1" outlineLevel="2">
      <c r="A426" s="281">
        <v>10</v>
      </c>
      <c r="B426" s="282">
        <v>2011</v>
      </c>
      <c r="C426" s="283" t="s">
        <v>428</v>
      </c>
      <c r="D426" s="283" t="s">
        <v>527</v>
      </c>
      <c r="E426" s="284" t="s">
        <v>222</v>
      </c>
      <c r="F426" s="285">
        <v>40824</v>
      </c>
      <c r="G426" s="283" t="s">
        <v>958</v>
      </c>
      <c r="H426" s="281">
        <v>5</v>
      </c>
      <c r="I426" s="283" t="s">
        <v>463</v>
      </c>
      <c r="J426" s="316"/>
      <c r="K426" s="348"/>
      <c r="P426" s="317"/>
    </row>
    <row r="427" spans="1:16" s="313" customFormat="1" ht="10.5" customHeight="1" outlineLevel="1">
      <c r="A427" s="281"/>
      <c r="B427" s="282"/>
      <c r="C427" s="283"/>
      <c r="D427" s="283" t="s">
        <v>528</v>
      </c>
      <c r="E427" s="284"/>
      <c r="F427" s="285"/>
      <c r="G427" s="283"/>
      <c r="H427" s="281">
        <f>SUBTOTAL(9,H426:H426)</f>
        <v>5</v>
      </c>
      <c r="I427" s="283"/>
      <c r="J427" s="316"/>
      <c r="K427" s="348"/>
      <c r="P427" s="317"/>
    </row>
    <row r="428" spans="1:16" s="313" customFormat="1" ht="10.5" customHeight="1" outlineLevel="2">
      <c r="A428" s="286">
        <v>7</v>
      </c>
      <c r="B428" s="287">
        <v>2012</v>
      </c>
      <c r="C428" s="288" t="s">
        <v>428</v>
      </c>
      <c r="D428" s="288" t="s">
        <v>1458</v>
      </c>
      <c r="E428" s="289" t="s">
        <v>378</v>
      </c>
      <c r="F428" s="290">
        <v>41104</v>
      </c>
      <c r="G428" s="288" t="s">
        <v>1459</v>
      </c>
      <c r="H428" s="286">
        <v>5</v>
      </c>
      <c r="I428" s="288" t="s">
        <v>486</v>
      </c>
      <c r="J428" s="316"/>
      <c r="K428" s="316"/>
      <c r="P428" s="317"/>
    </row>
    <row r="429" spans="1:16" s="313" customFormat="1" ht="10.5" customHeight="1" outlineLevel="1">
      <c r="A429" s="286"/>
      <c r="B429" s="287"/>
      <c r="C429" s="288"/>
      <c r="D429" s="288" t="s">
        <v>1460</v>
      </c>
      <c r="E429" s="289"/>
      <c r="F429" s="290"/>
      <c r="G429" s="288"/>
      <c r="H429" s="286">
        <f>SUBTOTAL(9,H428:H428)</f>
        <v>5</v>
      </c>
      <c r="I429" s="288"/>
      <c r="J429" s="316"/>
      <c r="K429" s="316"/>
      <c r="P429" s="317"/>
    </row>
    <row r="430" spans="1:16" s="313" customFormat="1" ht="10.5" customHeight="1" outlineLevel="2">
      <c r="A430" s="281">
        <v>10</v>
      </c>
      <c r="B430" s="282">
        <v>2011</v>
      </c>
      <c r="C430" s="283" t="s">
        <v>362</v>
      </c>
      <c r="D430" s="283" t="s">
        <v>901</v>
      </c>
      <c r="E430" s="284" t="s">
        <v>416</v>
      </c>
      <c r="F430" s="285">
        <v>40839</v>
      </c>
      <c r="G430" s="283" t="s">
        <v>1443</v>
      </c>
      <c r="H430" s="281">
        <v>7</v>
      </c>
      <c r="I430" s="283" t="s">
        <v>902</v>
      </c>
      <c r="J430" s="307"/>
      <c r="K430" s="316"/>
      <c r="L430" s="316"/>
      <c r="M430" s="316"/>
      <c r="P430" s="317"/>
    </row>
    <row r="431" spans="1:16" s="316" customFormat="1" ht="10.5" customHeight="1" outlineLevel="2">
      <c r="A431" s="439">
        <v>5</v>
      </c>
      <c r="B431" s="439">
        <v>2012</v>
      </c>
      <c r="C431" s="440" t="s">
        <v>362</v>
      </c>
      <c r="D431" s="440" t="s">
        <v>901</v>
      </c>
      <c r="E431" s="468" t="s">
        <v>325</v>
      </c>
      <c r="F431" s="469">
        <v>41049</v>
      </c>
      <c r="G431" s="441" t="s">
        <v>1443</v>
      </c>
      <c r="H431" s="439">
        <v>7</v>
      </c>
      <c r="I431" s="440" t="s">
        <v>1332</v>
      </c>
      <c r="J431" s="313"/>
      <c r="P431" s="340"/>
    </row>
    <row r="432" spans="1:16" s="307" customFormat="1" ht="10.5" customHeight="1" outlineLevel="2">
      <c r="A432" s="273">
        <v>3</v>
      </c>
      <c r="B432" s="273">
        <v>2013</v>
      </c>
      <c r="C432" s="275" t="s">
        <v>362</v>
      </c>
      <c r="D432" s="293" t="s">
        <v>1101</v>
      </c>
      <c r="E432" s="279" t="s">
        <v>422</v>
      </c>
      <c r="F432" s="277">
        <v>41336</v>
      </c>
      <c r="G432" s="275" t="s">
        <v>1683</v>
      </c>
      <c r="H432" s="273">
        <v>7</v>
      </c>
      <c r="I432" s="275" t="s">
        <v>1684</v>
      </c>
      <c r="J432" s="313"/>
      <c r="K432" s="316"/>
      <c r="L432" s="316"/>
      <c r="M432" s="316"/>
      <c r="P432" s="286"/>
    </row>
    <row r="433" spans="1:16" s="278" customFormat="1" ht="10.5" customHeight="1" outlineLevel="2">
      <c r="A433" s="273">
        <v>10</v>
      </c>
      <c r="B433" s="274">
        <v>2013</v>
      </c>
      <c r="C433" s="275" t="s">
        <v>362</v>
      </c>
      <c r="D433" s="275" t="s">
        <v>1101</v>
      </c>
      <c r="E433" s="276" t="s">
        <v>416</v>
      </c>
      <c r="F433" s="277">
        <v>41560</v>
      </c>
      <c r="G433" s="275" t="s">
        <v>1844</v>
      </c>
      <c r="H433" s="273">
        <v>10</v>
      </c>
      <c r="I433" s="275" t="s">
        <v>912</v>
      </c>
      <c r="P433" s="273"/>
    </row>
    <row r="434" spans="1:16" s="278" customFormat="1" ht="10.5" customHeight="1" outlineLevel="2">
      <c r="A434" s="273">
        <v>10</v>
      </c>
      <c r="B434" s="274">
        <v>2013</v>
      </c>
      <c r="C434" s="275" t="s">
        <v>362</v>
      </c>
      <c r="D434" s="275" t="s">
        <v>1101</v>
      </c>
      <c r="E434" s="276" t="s">
        <v>416</v>
      </c>
      <c r="F434" s="277">
        <v>41560</v>
      </c>
      <c r="G434" s="275" t="s">
        <v>1845</v>
      </c>
      <c r="H434" s="273">
        <v>3</v>
      </c>
      <c r="I434" s="275" t="s">
        <v>1470</v>
      </c>
      <c r="P434" s="273"/>
    </row>
    <row r="435" spans="1:16" s="278" customFormat="1" ht="10.5" customHeight="1" outlineLevel="2">
      <c r="A435" s="273">
        <v>10</v>
      </c>
      <c r="B435" s="274">
        <v>2013</v>
      </c>
      <c r="C435" s="275" t="s">
        <v>362</v>
      </c>
      <c r="D435" s="275" t="s">
        <v>1101</v>
      </c>
      <c r="E435" s="276" t="s">
        <v>416</v>
      </c>
      <c r="F435" s="277">
        <v>41560</v>
      </c>
      <c r="G435" s="275"/>
      <c r="H435" s="273">
        <v>0</v>
      </c>
      <c r="I435" s="275" t="s">
        <v>1543</v>
      </c>
      <c r="P435" s="273"/>
    </row>
    <row r="436" spans="1:16" s="278" customFormat="1" ht="10.5" customHeight="1" outlineLevel="2">
      <c r="A436" s="273">
        <v>10</v>
      </c>
      <c r="B436" s="274">
        <v>2013</v>
      </c>
      <c r="C436" s="275" t="s">
        <v>362</v>
      </c>
      <c r="D436" s="275" t="s">
        <v>1101</v>
      </c>
      <c r="E436" s="276" t="s">
        <v>416</v>
      </c>
      <c r="F436" s="277">
        <v>41560</v>
      </c>
      <c r="G436" s="275"/>
      <c r="H436" s="273">
        <v>0</v>
      </c>
      <c r="I436" s="275" t="s">
        <v>1545</v>
      </c>
      <c r="P436" s="273"/>
    </row>
    <row r="437" spans="1:16" s="278" customFormat="1" ht="10.5" customHeight="1" outlineLevel="1">
      <c r="A437" s="273"/>
      <c r="B437" s="274"/>
      <c r="C437" s="275"/>
      <c r="D437" s="275" t="s">
        <v>903</v>
      </c>
      <c r="E437" s="276"/>
      <c r="F437" s="277"/>
      <c r="G437" s="275"/>
      <c r="H437" s="273">
        <f>SUBTOTAL(9,H430:H436)</f>
        <v>34</v>
      </c>
      <c r="I437" s="275"/>
      <c r="P437" s="273"/>
    </row>
    <row r="438" spans="1:16" s="236" customFormat="1" ht="10.5" customHeight="1" outlineLevel="2">
      <c r="A438" s="226">
        <v>3</v>
      </c>
      <c r="B438" s="226">
        <v>2011</v>
      </c>
      <c r="C438" s="229" t="s">
        <v>428</v>
      </c>
      <c r="D438" s="229" t="s">
        <v>329</v>
      </c>
      <c r="E438" s="228" t="s">
        <v>422</v>
      </c>
      <c r="F438" s="231">
        <v>40608</v>
      </c>
      <c r="G438" s="362" t="s">
        <v>735</v>
      </c>
      <c r="H438" s="226">
        <v>3</v>
      </c>
      <c r="I438" s="229" t="s">
        <v>381</v>
      </c>
      <c r="J438" s="232" t="s">
        <v>1747</v>
      </c>
      <c r="K438" s="255"/>
      <c r="L438" s="420"/>
      <c r="M438" s="420"/>
      <c r="P438" s="226"/>
    </row>
    <row r="439" spans="1:256" s="328" customFormat="1" ht="10.5" customHeight="1" outlineLevel="2">
      <c r="A439" s="243">
        <v>10</v>
      </c>
      <c r="B439" s="243">
        <v>2012</v>
      </c>
      <c r="C439" s="253" t="s">
        <v>428</v>
      </c>
      <c r="D439" s="253" t="s">
        <v>329</v>
      </c>
      <c r="E439" s="245" t="s">
        <v>395</v>
      </c>
      <c r="F439" s="246">
        <v>41210</v>
      </c>
      <c r="G439" s="327" t="s">
        <v>1583</v>
      </c>
      <c r="H439" s="243">
        <v>5</v>
      </c>
      <c r="I439" s="253" t="s">
        <v>985</v>
      </c>
      <c r="J439" s="261"/>
      <c r="K439" s="421"/>
      <c r="L439" s="236"/>
      <c r="M439" s="236"/>
      <c r="N439" s="421"/>
      <c r="O439" s="421"/>
      <c r="P439" s="422"/>
      <c r="Q439" s="421"/>
      <c r="R439" s="421"/>
      <c r="S439" s="421"/>
      <c r="T439" s="421"/>
      <c r="U439" s="421"/>
      <c r="V439" s="421"/>
      <c r="W439" s="421"/>
      <c r="X439" s="421"/>
      <c r="Y439" s="421"/>
      <c r="Z439" s="421"/>
      <c r="AA439" s="421"/>
      <c r="AB439" s="421"/>
      <c r="AC439" s="421"/>
      <c r="AD439" s="421"/>
      <c r="AE439" s="421"/>
      <c r="AF439" s="421"/>
      <c r="AG439" s="421"/>
      <c r="AH439" s="421"/>
      <c r="AI439" s="421"/>
      <c r="AJ439" s="421"/>
      <c r="AK439" s="421"/>
      <c r="AL439" s="421"/>
      <c r="AM439" s="421"/>
      <c r="AN439" s="421"/>
      <c r="AO439" s="421"/>
      <c r="AP439" s="421"/>
      <c r="AQ439" s="421"/>
      <c r="AR439" s="421"/>
      <c r="AS439" s="421"/>
      <c r="AT439" s="421"/>
      <c r="AU439" s="421"/>
      <c r="AV439" s="421"/>
      <c r="AW439" s="421"/>
      <c r="AX439" s="421"/>
      <c r="AY439" s="421"/>
      <c r="AZ439" s="421"/>
      <c r="BA439" s="421"/>
      <c r="BB439" s="421"/>
      <c r="BC439" s="421"/>
      <c r="BD439" s="421"/>
      <c r="BE439" s="421"/>
      <c r="BF439" s="421"/>
      <c r="BG439" s="421"/>
      <c r="BH439" s="421"/>
      <c r="BI439" s="421"/>
      <c r="BJ439" s="421"/>
      <c r="BK439" s="421"/>
      <c r="BL439" s="421"/>
      <c r="BM439" s="421"/>
      <c r="BN439" s="421"/>
      <c r="BO439" s="421"/>
      <c r="BP439" s="421"/>
      <c r="BQ439" s="421"/>
      <c r="BR439" s="421"/>
      <c r="BS439" s="421"/>
      <c r="BT439" s="421"/>
      <c r="BU439" s="421"/>
      <c r="BV439" s="421"/>
      <c r="BW439" s="421"/>
      <c r="BX439" s="421"/>
      <c r="BY439" s="421"/>
      <c r="BZ439" s="421"/>
      <c r="CA439" s="421"/>
      <c r="CB439" s="421"/>
      <c r="CC439" s="421"/>
      <c r="CD439" s="421"/>
      <c r="CE439" s="421"/>
      <c r="CF439" s="421"/>
      <c r="CG439" s="421"/>
      <c r="CH439" s="421"/>
      <c r="CI439" s="421"/>
      <c r="CJ439" s="421"/>
      <c r="CK439" s="421"/>
      <c r="CL439" s="421"/>
      <c r="CM439" s="421"/>
      <c r="CN439" s="421"/>
      <c r="CO439" s="421"/>
      <c r="CP439" s="421"/>
      <c r="CQ439" s="421"/>
      <c r="CR439" s="421"/>
      <c r="CS439" s="421"/>
      <c r="CT439" s="421"/>
      <c r="CU439" s="421"/>
      <c r="CV439" s="421"/>
      <c r="CW439" s="421"/>
      <c r="CX439" s="421"/>
      <c r="CY439" s="421"/>
      <c r="CZ439" s="421"/>
      <c r="DA439" s="421"/>
      <c r="DB439" s="421"/>
      <c r="DC439" s="421"/>
      <c r="DD439" s="421"/>
      <c r="DE439" s="421"/>
      <c r="DF439" s="421"/>
      <c r="DG439" s="421"/>
      <c r="DH439" s="421"/>
      <c r="DI439" s="421"/>
      <c r="DJ439" s="421"/>
      <c r="DK439" s="421"/>
      <c r="DL439" s="421"/>
      <c r="DM439" s="421"/>
      <c r="DN439" s="421"/>
      <c r="DO439" s="421"/>
      <c r="DP439" s="421"/>
      <c r="DQ439" s="421"/>
      <c r="DR439" s="421"/>
      <c r="DS439" s="421"/>
      <c r="DT439" s="421"/>
      <c r="DU439" s="421"/>
      <c r="DV439" s="421"/>
      <c r="DW439" s="421"/>
      <c r="DX439" s="421"/>
      <c r="DY439" s="421"/>
      <c r="DZ439" s="421"/>
      <c r="EA439" s="421"/>
      <c r="EB439" s="421"/>
      <c r="EC439" s="421"/>
      <c r="ED439" s="421"/>
      <c r="EE439" s="421"/>
      <c r="EF439" s="421"/>
      <c r="EG439" s="421"/>
      <c r="EH439" s="421"/>
      <c r="EI439" s="421"/>
      <c r="EJ439" s="421"/>
      <c r="EK439" s="421"/>
      <c r="EL439" s="421"/>
      <c r="EM439" s="421"/>
      <c r="EN439" s="421"/>
      <c r="EO439" s="421"/>
      <c r="EP439" s="421"/>
      <c r="EQ439" s="421"/>
      <c r="ER439" s="421"/>
      <c r="ES439" s="421"/>
      <c r="ET439" s="421"/>
      <c r="EU439" s="421"/>
      <c r="EV439" s="421"/>
      <c r="EW439" s="421"/>
      <c r="EX439" s="421"/>
      <c r="EY439" s="421"/>
      <c r="EZ439" s="421"/>
      <c r="FA439" s="421"/>
      <c r="FB439" s="421"/>
      <c r="FC439" s="421"/>
      <c r="FD439" s="421"/>
      <c r="FE439" s="421"/>
      <c r="FF439" s="421"/>
      <c r="FG439" s="421"/>
      <c r="FH439" s="421"/>
      <c r="FI439" s="421"/>
      <c r="FJ439" s="421"/>
      <c r="FK439" s="421"/>
      <c r="FL439" s="421"/>
      <c r="FM439" s="421"/>
      <c r="FN439" s="421"/>
      <c r="FO439" s="421"/>
      <c r="FP439" s="421"/>
      <c r="FQ439" s="421"/>
      <c r="FR439" s="421"/>
      <c r="FS439" s="421"/>
      <c r="FT439" s="421"/>
      <c r="FU439" s="421"/>
      <c r="FV439" s="421"/>
      <c r="FW439" s="421"/>
      <c r="FX439" s="421"/>
      <c r="FY439" s="421"/>
      <c r="FZ439" s="421"/>
      <c r="GA439" s="421"/>
      <c r="GB439" s="421"/>
      <c r="GC439" s="421"/>
      <c r="GD439" s="421"/>
      <c r="GE439" s="421"/>
      <c r="GF439" s="421"/>
      <c r="GG439" s="421"/>
      <c r="GH439" s="421"/>
      <c r="GI439" s="421"/>
      <c r="GJ439" s="421"/>
      <c r="GK439" s="421"/>
      <c r="GL439" s="421"/>
      <c r="GM439" s="421"/>
      <c r="GN439" s="421"/>
      <c r="GO439" s="421"/>
      <c r="GP439" s="421"/>
      <c r="GQ439" s="421"/>
      <c r="GR439" s="421"/>
      <c r="GS439" s="421"/>
      <c r="GT439" s="421"/>
      <c r="GU439" s="421"/>
      <c r="GV439" s="421"/>
      <c r="GW439" s="421"/>
      <c r="GX439" s="421"/>
      <c r="GY439" s="421"/>
      <c r="GZ439" s="421"/>
      <c r="HA439" s="421"/>
      <c r="HB439" s="421"/>
      <c r="HC439" s="421"/>
      <c r="HD439" s="421"/>
      <c r="HE439" s="421"/>
      <c r="HF439" s="421"/>
      <c r="HG439" s="421"/>
      <c r="HH439" s="421"/>
      <c r="HI439" s="421"/>
      <c r="HJ439" s="421"/>
      <c r="HK439" s="421"/>
      <c r="HL439" s="421"/>
      <c r="HM439" s="421"/>
      <c r="HN439" s="421"/>
      <c r="HO439" s="421"/>
      <c r="HP439" s="421"/>
      <c r="HQ439" s="421"/>
      <c r="HR439" s="421"/>
      <c r="HS439" s="421"/>
      <c r="HT439" s="421"/>
      <c r="HU439" s="421"/>
      <c r="HV439" s="421"/>
      <c r="HW439" s="421"/>
      <c r="HX439" s="421"/>
      <c r="HY439" s="421"/>
      <c r="HZ439" s="421"/>
      <c r="IA439" s="421"/>
      <c r="IB439" s="421"/>
      <c r="IC439" s="421"/>
      <c r="ID439" s="421"/>
      <c r="IE439" s="421"/>
      <c r="IF439" s="421"/>
      <c r="IG439" s="421"/>
      <c r="IH439" s="421"/>
      <c r="II439" s="421"/>
      <c r="IJ439" s="421"/>
      <c r="IK439" s="421"/>
      <c r="IL439" s="421"/>
      <c r="IM439" s="421"/>
      <c r="IN439" s="421"/>
      <c r="IO439" s="421"/>
      <c r="IP439" s="421"/>
      <c r="IQ439" s="421"/>
      <c r="IR439" s="421"/>
      <c r="IS439" s="421"/>
      <c r="IT439" s="421"/>
      <c r="IU439" s="421"/>
      <c r="IV439" s="421"/>
    </row>
    <row r="440" spans="1:16" s="233" customFormat="1" ht="10.5" customHeight="1" outlineLevel="2">
      <c r="A440" s="234">
        <v>2</v>
      </c>
      <c r="B440" s="234">
        <v>2013</v>
      </c>
      <c r="C440" s="249" t="s">
        <v>428</v>
      </c>
      <c r="D440" s="249" t="s">
        <v>329</v>
      </c>
      <c r="E440" s="251" t="s">
        <v>390</v>
      </c>
      <c r="F440" s="252">
        <v>41307</v>
      </c>
      <c r="G440" s="423" t="s">
        <v>1651</v>
      </c>
      <c r="H440" s="234">
        <v>5</v>
      </c>
      <c r="I440" s="249" t="s">
        <v>486</v>
      </c>
      <c r="J440" s="236"/>
      <c r="P440" s="234"/>
    </row>
    <row r="441" spans="1:16" s="363" customFormat="1" ht="10.5" customHeight="1" outlineLevel="2">
      <c r="A441" s="234">
        <v>2</v>
      </c>
      <c r="B441" s="234">
        <v>2013</v>
      </c>
      <c r="C441" s="249" t="s">
        <v>428</v>
      </c>
      <c r="D441" s="249" t="s">
        <v>329</v>
      </c>
      <c r="E441" s="251" t="s">
        <v>378</v>
      </c>
      <c r="F441" s="252">
        <v>41321</v>
      </c>
      <c r="G441" s="423" t="s">
        <v>1630</v>
      </c>
      <c r="H441" s="234">
        <v>5</v>
      </c>
      <c r="I441" s="249" t="s">
        <v>463</v>
      </c>
      <c r="J441" s="233"/>
      <c r="K441" s="262"/>
      <c r="L441" s="232"/>
      <c r="M441" s="232"/>
      <c r="P441" s="424"/>
    </row>
    <row r="442" spans="1:16" s="233" customFormat="1" ht="10.5" customHeight="1" outlineLevel="2">
      <c r="A442" s="234">
        <v>10</v>
      </c>
      <c r="B442" s="304">
        <v>2013</v>
      </c>
      <c r="C442" s="249" t="s">
        <v>428</v>
      </c>
      <c r="D442" s="249" t="s">
        <v>329</v>
      </c>
      <c r="E442" s="305" t="s">
        <v>416</v>
      </c>
      <c r="F442" s="252">
        <v>41560</v>
      </c>
      <c r="G442" s="249" t="s">
        <v>1846</v>
      </c>
      <c r="H442" s="234">
        <v>3</v>
      </c>
      <c r="I442" s="249" t="s">
        <v>445</v>
      </c>
      <c r="P442" s="234"/>
    </row>
    <row r="443" spans="1:16" s="233" customFormat="1" ht="10.5" customHeight="1" outlineLevel="2">
      <c r="A443" s="234">
        <v>10</v>
      </c>
      <c r="B443" s="234">
        <v>2013</v>
      </c>
      <c r="C443" s="249" t="s">
        <v>428</v>
      </c>
      <c r="D443" s="249" t="s">
        <v>329</v>
      </c>
      <c r="E443" s="251" t="s">
        <v>395</v>
      </c>
      <c r="F443" s="252">
        <v>41574</v>
      </c>
      <c r="G443" s="423" t="s">
        <v>2038</v>
      </c>
      <c r="H443" s="234">
        <v>5</v>
      </c>
      <c r="I443" s="249" t="s">
        <v>463</v>
      </c>
      <c r="J443" s="236"/>
      <c r="P443" s="234"/>
    </row>
    <row r="444" spans="1:16" s="233" customFormat="1" ht="10.5" customHeight="1" outlineLevel="2">
      <c r="A444" s="234">
        <v>11</v>
      </c>
      <c r="B444" s="234">
        <v>2013</v>
      </c>
      <c r="C444" s="249" t="s">
        <v>428</v>
      </c>
      <c r="D444" s="249" t="s">
        <v>329</v>
      </c>
      <c r="E444" s="251" t="s">
        <v>315</v>
      </c>
      <c r="F444" s="252">
        <v>41582</v>
      </c>
      <c r="G444" s="423" t="s">
        <v>2038</v>
      </c>
      <c r="H444" s="234">
        <v>5</v>
      </c>
      <c r="I444" s="249" t="s">
        <v>463</v>
      </c>
      <c r="J444" s="236"/>
      <c r="P444" s="234"/>
    </row>
    <row r="445" spans="1:16" s="233" customFormat="1" ht="10.5" customHeight="1" outlineLevel="2">
      <c r="A445" s="234">
        <v>11</v>
      </c>
      <c r="B445" s="234">
        <v>2013</v>
      </c>
      <c r="C445" s="249" t="s">
        <v>428</v>
      </c>
      <c r="D445" s="249" t="s">
        <v>329</v>
      </c>
      <c r="E445" s="251" t="s">
        <v>393</v>
      </c>
      <c r="F445" s="252">
        <v>41594</v>
      </c>
      <c r="G445" s="423" t="s">
        <v>2039</v>
      </c>
      <c r="H445" s="234">
        <v>5</v>
      </c>
      <c r="I445" s="249" t="s">
        <v>486</v>
      </c>
      <c r="J445" s="236"/>
      <c r="P445" s="234"/>
    </row>
    <row r="446" spans="1:16" s="233" customFormat="1" ht="10.5" customHeight="1" outlineLevel="1">
      <c r="A446" s="234"/>
      <c r="B446" s="234"/>
      <c r="C446" s="249"/>
      <c r="D446" s="249" t="s">
        <v>330</v>
      </c>
      <c r="E446" s="251"/>
      <c r="F446" s="252"/>
      <c r="G446" s="423"/>
      <c r="H446" s="234">
        <f>SUBTOTAL(9,H438:H445)</f>
        <v>36</v>
      </c>
      <c r="I446" s="249"/>
      <c r="J446" s="236"/>
      <c r="P446" s="234"/>
    </row>
    <row r="447" spans="1:16" s="322" customFormat="1" ht="10.5" customHeight="1" outlineLevel="2">
      <c r="A447" s="281">
        <v>2</v>
      </c>
      <c r="B447" s="282">
        <v>2011</v>
      </c>
      <c r="C447" s="283" t="s">
        <v>362</v>
      </c>
      <c r="D447" s="283" t="s">
        <v>188</v>
      </c>
      <c r="E447" s="284" t="s">
        <v>397</v>
      </c>
      <c r="F447" s="285">
        <v>40594</v>
      </c>
      <c r="G447" s="283" t="s">
        <v>705</v>
      </c>
      <c r="H447" s="281">
        <v>5</v>
      </c>
      <c r="I447" s="283" t="s">
        <v>387</v>
      </c>
      <c r="J447" s="341"/>
      <c r="K447" s="333"/>
      <c r="L447" s="326"/>
      <c r="M447" s="326"/>
      <c r="P447" s="281"/>
    </row>
    <row r="448" spans="1:16" s="322" customFormat="1" ht="10.5" customHeight="1" outlineLevel="1">
      <c r="A448" s="281"/>
      <c r="B448" s="282"/>
      <c r="C448" s="283"/>
      <c r="D448" s="283" t="s">
        <v>189</v>
      </c>
      <c r="E448" s="284"/>
      <c r="F448" s="285"/>
      <c r="G448" s="283"/>
      <c r="H448" s="281">
        <f>SUBTOTAL(9,H447:H447)</f>
        <v>5</v>
      </c>
      <c r="I448" s="283"/>
      <c r="J448" s="341"/>
      <c r="K448" s="333"/>
      <c r="L448" s="326"/>
      <c r="M448" s="326"/>
      <c r="P448" s="281"/>
    </row>
    <row r="449" spans="1:16" s="307" customFormat="1" ht="10.5" customHeight="1" outlineLevel="2">
      <c r="A449" s="286">
        <v>10</v>
      </c>
      <c r="B449" s="287">
        <v>2012</v>
      </c>
      <c r="C449" s="288" t="s">
        <v>391</v>
      </c>
      <c r="D449" s="288" t="s">
        <v>1584</v>
      </c>
      <c r="E449" s="289" t="s">
        <v>416</v>
      </c>
      <c r="F449" s="290">
        <v>41196</v>
      </c>
      <c r="G449" s="288" t="s">
        <v>1463</v>
      </c>
      <c r="H449" s="286">
        <v>7</v>
      </c>
      <c r="I449" s="288" t="s">
        <v>404</v>
      </c>
      <c r="J449" s="313"/>
      <c r="K449" s="333"/>
      <c r="L449" s="335"/>
      <c r="M449" s="326"/>
      <c r="P449" s="286"/>
    </row>
    <row r="450" spans="1:16" s="307" customFormat="1" ht="10.5" customHeight="1" outlineLevel="2">
      <c r="A450" s="286">
        <v>10</v>
      </c>
      <c r="B450" s="287">
        <v>2012</v>
      </c>
      <c r="C450" s="288" t="s">
        <v>391</v>
      </c>
      <c r="D450" s="288" t="s">
        <v>1584</v>
      </c>
      <c r="E450" s="289" t="s">
        <v>416</v>
      </c>
      <c r="F450" s="290">
        <v>41196</v>
      </c>
      <c r="G450" s="288" t="s">
        <v>1520</v>
      </c>
      <c r="H450" s="286">
        <v>3</v>
      </c>
      <c r="I450" s="288" t="s">
        <v>450</v>
      </c>
      <c r="J450" s="313"/>
      <c r="K450" s="333"/>
      <c r="L450" s="335"/>
      <c r="M450" s="326"/>
      <c r="P450" s="286"/>
    </row>
    <row r="451" spans="1:16" s="307" customFormat="1" ht="10.5" customHeight="1" outlineLevel="2">
      <c r="A451" s="286">
        <v>10</v>
      </c>
      <c r="B451" s="287">
        <v>2012</v>
      </c>
      <c r="C451" s="288" t="s">
        <v>391</v>
      </c>
      <c r="D451" s="288" t="s">
        <v>1584</v>
      </c>
      <c r="E451" s="289" t="s">
        <v>416</v>
      </c>
      <c r="F451" s="290">
        <v>41196</v>
      </c>
      <c r="G451" s="288" t="s">
        <v>1521</v>
      </c>
      <c r="H451" s="286">
        <v>3</v>
      </c>
      <c r="I451" s="288" t="s">
        <v>945</v>
      </c>
      <c r="J451" s="313"/>
      <c r="K451" s="333"/>
      <c r="L451" s="324"/>
      <c r="M451" s="324"/>
      <c r="P451" s="286"/>
    </row>
    <row r="452" spans="1:16" s="307" customFormat="1" ht="10.5" customHeight="1" outlineLevel="2">
      <c r="A452" s="286">
        <v>9</v>
      </c>
      <c r="B452" s="287">
        <v>2012</v>
      </c>
      <c r="C452" s="288" t="s">
        <v>391</v>
      </c>
      <c r="D452" s="288" t="s">
        <v>1584</v>
      </c>
      <c r="E452" s="289" t="s">
        <v>612</v>
      </c>
      <c r="F452" s="290">
        <v>41161</v>
      </c>
      <c r="G452" s="288" t="s">
        <v>1463</v>
      </c>
      <c r="H452" s="286">
        <v>5</v>
      </c>
      <c r="I452" s="288" t="s">
        <v>461</v>
      </c>
      <c r="J452" s="313"/>
      <c r="K452" s="333"/>
      <c r="L452" s="324"/>
      <c r="M452" s="324"/>
      <c r="P452" s="286"/>
    </row>
    <row r="453" spans="1:16" s="307" customFormat="1" ht="10.5" customHeight="1" outlineLevel="1">
      <c r="A453" s="286"/>
      <c r="B453" s="287"/>
      <c r="C453" s="288"/>
      <c r="D453" s="288" t="s">
        <v>1585</v>
      </c>
      <c r="E453" s="289"/>
      <c r="F453" s="290"/>
      <c r="G453" s="288"/>
      <c r="H453" s="286">
        <f>SUBTOTAL(9,H449:H452)</f>
        <v>18</v>
      </c>
      <c r="I453" s="288"/>
      <c r="J453" s="313"/>
      <c r="K453" s="333"/>
      <c r="L453" s="324"/>
      <c r="M453" s="324"/>
      <c r="P453" s="286"/>
    </row>
    <row r="454" spans="1:16" s="313" customFormat="1" ht="10.5" customHeight="1" outlineLevel="2">
      <c r="A454" s="439">
        <v>9</v>
      </c>
      <c r="B454" s="439">
        <v>2012</v>
      </c>
      <c r="C454" s="440" t="s">
        <v>362</v>
      </c>
      <c r="D454" s="440" t="s">
        <v>215</v>
      </c>
      <c r="E454" s="468" t="s">
        <v>470</v>
      </c>
      <c r="F454" s="469">
        <v>41182</v>
      </c>
      <c r="G454" s="441" t="s">
        <v>1522</v>
      </c>
      <c r="H454" s="439">
        <v>5</v>
      </c>
      <c r="I454" s="440" t="s">
        <v>462</v>
      </c>
      <c r="K454" s="333"/>
      <c r="L454" s="324"/>
      <c r="M454" s="324"/>
      <c r="P454" s="317"/>
    </row>
    <row r="455" spans="1:16" s="313" customFormat="1" ht="10.5" customHeight="1" outlineLevel="2">
      <c r="A455" s="286">
        <v>10</v>
      </c>
      <c r="B455" s="287">
        <v>2012</v>
      </c>
      <c r="C455" s="288" t="s">
        <v>362</v>
      </c>
      <c r="D455" s="288" t="s">
        <v>215</v>
      </c>
      <c r="E455" s="289" t="s">
        <v>416</v>
      </c>
      <c r="F455" s="290">
        <v>41196</v>
      </c>
      <c r="G455" s="288" t="s">
        <v>1523</v>
      </c>
      <c r="H455" s="286">
        <v>10</v>
      </c>
      <c r="I455" s="288" t="s">
        <v>444</v>
      </c>
      <c r="K455" s="333"/>
      <c r="L455" s="335"/>
      <c r="M455" s="335"/>
      <c r="P455" s="317"/>
    </row>
    <row r="456" spans="1:16" s="278" customFormat="1" ht="10.5" customHeight="1" outlineLevel="2">
      <c r="A456" s="439">
        <v>5</v>
      </c>
      <c r="B456" s="439">
        <v>2012</v>
      </c>
      <c r="C456" s="440" t="s">
        <v>362</v>
      </c>
      <c r="D456" s="440" t="s">
        <v>215</v>
      </c>
      <c r="E456" s="468" t="s">
        <v>325</v>
      </c>
      <c r="F456" s="469">
        <v>41049</v>
      </c>
      <c r="G456" s="441" t="s">
        <v>1331</v>
      </c>
      <c r="H456" s="439">
        <v>7</v>
      </c>
      <c r="I456" s="440" t="s">
        <v>283</v>
      </c>
      <c r="P456" s="273"/>
    </row>
    <row r="457" spans="1:256" s="333" customFormat="1" ht="10.5" customHeight="1" outlineLevel="2">
      <c r="A457" s="273">
        <v>6</v>
      </c>
      <c r="B457" s="273">
        <v>2013</v>
      </c>
      <c r="C457" s="293" t="s">
        <v>362</v>
      </c>
      <c r="D457" s="275" t="s">
        <v>215</v>
      </c>
      <c r="E457" s="279" t="s">
        <v>325</v>
      </c>
      <c r="F457" s="277">
        <v>41434</v>
      </c>
      <c r="G457" s="275" t="s">
        <v>1847</v>
      </c>
      <c r="H457" s="273">
        <v>7</v>
      </c>
      <c r="I457" s="275" t="s">
        <v>336</v>
      </c>
      <c r="J457" s="307"/>
      <c r="L457" s="324"/>
      <c r="M457" s="324"/>
      <c r="N457" s="322"/>
      <c r="O457" s="322"/>
      <c r="P457" s="281"/>
      <c r="Q457" s="322"/>
      <c r="R457" s="322"/>
      <c r="S457" s="322"/>
      <c r="T457" s="322"/>
      <c r="U457" s="322"/>
      <c r="V457" s="322"/>
      <c r="W457" s="322"/>
      <c r="X457" s="322"/>
      <c r="Y457" s="322"/>
      <c r="Z457" s="322"/>
      <c r="AA457" s="322"/>
      <c r="AB457" s="322"/>
      <c r="AC457" s="322"/>
      <c r="AD457" s="322"/>
      <c r="AE457" s="322"/>
      <c r="AF457" s="322"/>
      <c r="AG457" s="322"/>
      <c r="AH457" s="322"/>
      <c r="AI457" s="322"/>
      <c r="AJ457" s="322"/>
      <c r="AK457" s="322"/>
      <c r="AL457" s="322"/>
      <c r="AM457" s="322"/>
      <c r="AN457" s="322"/>
      <c r="AO457" s="322"/>
      <c r="AP457" s="322"/>
      <c r="AQ457" s="322"/>
      <c r="AR457" s="322"/>
      <c r="AS457" s="322"/>
      <c r="AT457" s="322"/>
      <c r="AU457" s="322"/>
      <c r="AV457" s="322"/>
      <c r="AW457" s="322"/>
      <c r="AX457" s="322"/>
      <c r="AY457" s="322"/>
      <c r="AZ457" s="322"/>
      <c r="BA457" s="322"/>
      <c r="BB457" s="322"/>
      <c r="BC457" s="322"/>
      <c r="BD457" s="322"/>
      <c r="BE457" s="322"/>
      <c r="BF457" s="322"/>
      <c r="BG457" s="322"/>
      <c r="BH457" s="322"/>
      <c r="BI457" s="322"/>
      <c r="BJ457" s="322"/>
      <c r="BK457" s="322"/>
      <c r="BL457" s="322"/>
      <c r="BM457" s="322"/>
      <c r="BN457" s="322"/>
      <c r="BO457" s="322"/>
      <c r="BP457" s="322"/>
      <c r="BQ457" s="322"/>
      <c r="BR457" s="322"/>
      <c r="BS457" s="322"/>
      <c r="BT457" s="322"/>
      <c r="BU457" s="322"/>
      <c r="BV457" s="322"/>
      <c r="BW457" s="322"/>
      <c r="BX457" s="322"/>
      <c r="BY457" s="322"/>
      <c r="BZ457" s="322"/>
      <c r="CA457" s="322"/>
      <c r="CB457" s="322"/>
      <c r="CC457" s="322"/>
      <c r="CD457" s="322"/>
      <c r="CE457" s="322"/>
      <c r="CF457" s="322"/>
      <c r="CG457" s="322"/>
      <c r="CH457" s="322"/>
      <c r="CI457" s="322"/>
      <c r="CJ457" s="322"/>
      <c r="CK457" s="322"/>
      <c r="CL457" s="322"/>
      <c r="CM457" s="322"/>
      <c r="CN457" s="322"/>
      <c r="CO457" s="322"/>
      <c r="CP457" s="322"/>
      <c r="CQ457" s="322"/>
      <c r="CR457" s="322"/>
      <c r="CS457" s="322"/>
      <c r="CT457" s="322"/>
      <c r="CU457" s="322"/>
      <c r="CV457" s="322"/>
      <c r="CW457" s="322"/>
      <c r="CX457" s="322"/>
      <c r="CY457" s="322"/>
      <c r="CZ457" s="322"/>
      <c r="DA457" s="322"/>
      <c r="DB457" s="322"/>
      <c r="DC457" s="322"/>
      <c r="DD457" s="322"/>
      <c r="DE457" s="322"/>
      <c r="DF457" s="322"/>
      <c r="DG457" s="322"/>
      <c r="DH457" s="322"/>
      <c r="DI457" s="322"/>
      <c r="DJ457" s="322"/>
      <c r="DK457" s="322"/>
      <c r="DL457" s="322"/>
      <c r="DM457" s="322"/>
      <c r="DN457" s="322"/>
      <c r="DO457" s="322"/>
      <c r="DP457" s="322"/>
      <c r="DQ457" s="322"/>
      <c r="DR457" s="322"/>
      <c r="DS457" s="322"/>
      <c r="DT457" s="322"/>
      <c r="DU457" s="322"/>
      <c r="DV457" s="322"/>
      <c r="DW457" s="322"/>
      <c r="DX457" s="322"/>
      <c r="DY457" s="322"/>
      <c r="DZ457" s="322"/>
      <c r="EA457" s="322"/>
      <c r="EB457" s="322"/>
      <c r="EC457" s="322"/>
      <c r="ED457" s="322"/>
      <c r="EE457" s="322"/>
      <c r="EF457" s="322"/>
      <c r="EG457" s="322"/>
      <c r="EH457" s="322"/>
      <c r="EI457" s="322"/>
      <c r="EJ457" s="322"/>
      <c r="EK457" s="322"/>
      <c r="EL457" s="322"/>
      <c r="EM457" s="322"/>
      <c r="EN457" s="322"/>
      <c r="EO457" s="322"/>
      <c r="EP457" s="322"/>
      <c r="EQ457" s="322"/>
      <c r="ER457" s="322"/>
      <c r="ES457" s="322"/>
      <c r="ET457" s="322"/>
      <c r="EU457" s="322"/>
      <c r="EV457" s="322"/>
      <c r="EW457" s="322"/>
      <c r="EX457" s="322"/>
      <c r="EY457" s="322"/>
      <c r="EZ457" s="322"/>
      <c r="FA457" s="322"/>
      <c r="FB457" s="322"/>
      <c r="FC457" s="322"/>
      <c r="FD457" s="322"/>
      <c r="FE457" s="322"/>
      <c r="FF457" s="322"/>
      <c r="FG457" s="322"/>
      <c r="FH457" s="322"/>
      <c r="FI457" s="322"/>
      <c r="FJ457" s="322"/>
      <c r="FK457" s="322"/>
      <c r="FL457" s="322"/>
      <c r="FM457" s="322"/>
      <c r="FN457" s="322"/>
      <c r="FO457" s="322"/>
      <c r="FP457" s="322"/>
      <c r="FQ457" s="322"/>
      <c r="FR457" s="322"/>
      <c r="FS457" s="322"/>
      <c r="FT457" s="322"/>
      <c r="FU457" s="322"/>
      <c r="FV457" s="322"/>
      <c r="FW457" s="322"/>
      <c r="FX457" s="322"/>
      <c r="FY457" s="322"/>
      <c r="FZ457" s="322"/>
      <c r="GA457" s="322"/>
      <c r="GB457" s="322"/>
      <c r="GC457" s="322"/>
      <c r="GD457" s="322"/>
      <c r="GE457" s="322"/>
      <c r="GF457" s="322"/>
      <c r="GG457" s="322"/>
      <c r="GH457" s="322"/>
      <c r="GI457" s="322"/>
      <c r="GJ457" s="322"/>
      <c r="GK457" s="322"/>
      <c r="GL457" s="322"/>
      <c r="GM457" s="322"/>
      <c r="GN457" s="322"/>
      <c r="GO457" s="322"/>
      <c r="GP457" s="322"/>
      <c r="GQ457" s="322"/>
      <c r="GR457" s="322"/>
      <c r="GS457" s="322"/>
      <c r="GT457" s="322"/>
      <c r="GU457" s="322"/>
      <c r="GV457" s="322"/>
      <c r="GW457" s="322"/>
      <c r="GX457" s="322"/>
      <c r="GY457" s="322"/>
      <c r="GZ457" s="322"/>
      <c r="HA457" s="322"/>
      <c r="HB457" s="322"/>
      <c r="HC457" s="322"/>
      <c r="HD457" s="322"/>
      <c r="HE457" s="322"/>
      <c r="HF457" s="322"/>
      <c r="HG457" s="322"/>
      <c r="HH457" s="322"/>
      <c r="HI457" s="322"/>
      <c r="HJ457" s="322"/>
      <c r="HK457" s="322"/>
      <c r="HL457" s="322"/>
      <c r="HM457" s="322"/>
      <c r="HN457" s="322"/>
      <c r="HO457" s="322"/>
      <c r="HP457" s="322"/>
      <c r="HQ457" s="322"/>
      <c r="HR457" s="322"/>
      <c r="HS457" s="322"/>
      <c r="HT457" s="322"/>
      <c r="HU457" s="322"/>
      <c r="HV457" s="322"/>
      <c r="HW457" s="322"/>
      <c r="HX457" s="322"/>
      <c r="HY457" s="322"/>
      <c r="HZ457" s="322"/>
      <c r="IA457" s="322"/>
      <c r="IB457" s="322"/>
      <c r="IC457" s="322"/>
      <c r="ID457" s="322"/>
      <c r="IE457" s="322"/>
      <c r="IF457" s="322"/>
      <c r="IG457" s="322"/>
      <c r="IH457" s="322"/>
      <c r="II457" s="322"/>
      <c r="IJ457" s="322"/>
      <c r="IK457" s="322"/>
      <c r="IL457" s="322"/>
      <c r="IM457" s="322"/>
      <c r="IN457" s="322"/>
      <c r="IO457" s="322"/>
      <c r="IP457" s="322"/>
      <c r="IQ457" s="322"/>
      <c r="IR457" s="322"/>
      <c r="IS457" s="322"/>
      <c r="IT457" s="322"/>
      <c r="IU457" s="322"/>
      <c r="IV457" s="322"/>
    </row>
    <row r="458" spans="1:256" s="333" customFormat="1" ht="10.5" customHeight="1" outlineLevel="1">
      <c r="A458" s="273"/>
      <c r="B458" s="273"/>
      <c r="C458" s="293"/>
      <c r="D458" s="275" t="s">
        <v>216</v>
      </c>
      <c r="E458" s="279"/>
      <c r="F458" s="277"/>
      <c r="G458" s="275"/>
      <c r="H458" s="273">
        <f>SUBTOTAL(9,H454:H457)</f>
        <v>29</v>
      </c>
      <c r="I458" s="275"/>
      <c r="J458" s="307"/>
      <c r="L458" s="324"/>
      <c r="M458" s="324"/>
      <c r="N458" s="322"/>
      <c r="O458" s="322"/>
      <c r="P458" s="281"/>
      <c r="Q458" s="322"/>
      <c r="R458" s="322"/>
      <c r="S458" s="322"/>
      <c r="T458" s="322"/>
      <c r="U458" s="322"/>
      <c r="V458" s="322"/>
      <c r="W458" s="322"/>
      <c r="X458" s="322"/>
      <c r="Y458" s="322"/>
      <c r="Z458" s="322"/>
      <c r="AA458" s="322"/>
      <c r="AB458" s="322"/>
      <c r="AC458" s="322"/>
      <c r="AD458" s="322"/>
      <c r="AE458" s="322"/>
      <c r="AF458" s="322"/>
      <c r="AG458" s="322"/>
      <c r="AH458" s="322"/>
      <c r="AI458" s="322"/>
      <c r="AJ458" s="322"/>
      <c r="AK458" s="322"/>
      <c r="AL458" s="322"/>
      <c r="AM458" s="322"/>
      <c r="AN458" s="322"/>
      <c r="AO458" s="322"/>
      <c r="AP458" s="322"/>
      <c r="AQ458" s="322"/>
      <c r="AR458" s="322"/>
      <c r="AS458" s="322"/>
      <c r="AT458" s="322"/>
      <c r="AU458" s="322"/>
      <c r="AV458" s="322"/>
      <c r="AW458" s="322"/>
      <c r="AX458" s="322"/>
      <c r="AY458" s="322"/>
      <c r="AZ458" s="322"/>
      <c r="BA458" s="322"/>
      <c r="BB458" s="322"/>
      <c r="BC458" s="322"/>
      <c r="BD458" s="322"/>
      <c r="BE458" s="322"/>
      <c r="BF458" s="322"/>
      <c r="BG458" s="322"/>
      <c r="BH458" s="322"/>
      <c r="BI458" s="322"/>
      <c r="BJ458" s="322"/>
      <c r="BK458" s="322"/>
      <c r="BL458" s="322"/>
      <c r="BM458" s="322"/>
      <c r="BN458" s="322"/>
      <c r="BO458" s="322"/>
      <c r="BP458" s="322"/>
      <c r="BQ458" s="322"/>
      <c r="BR458" s="322"/>
      <c r="BS458" s="322"/>
      <c r="BT458" s="322"/>
      <c r="BU458" s="322"/>
      <c r="BV458" s="322"/>
      <c r="BW458" s="322"/>
      <c r="BX458" s="322"/>
      <c r="BY458" s="322"/>
      <c r="BZ458" s="322"/>
      <c r="CA458" s="322"/>
      <c r="CB458" s="322"/>
      <c r="CC458" s="322"/>
      <c r="CD458" s="322"/>
      <c r="CE458" s="322"/>
      <c r="CF458" s="322"/>
      <c r="CG458" s="322"/>
      <c r="CH458" s="322"/>
      <c r="CI458" s="322"/>
      <c r="CJ458" s="322"/>
      <c r="CK458" s="322"/>
      <c r="CL458" s="322"/>
      <c r="CM458" s="322"/>
      <c r="CN458" s="322"/>
      <c r="CO458" s="322"/>
      <c r="CP458" s="322"/>
      <c r="CQ458" s="322"/>
      <c r="CR458" s="322"/>
      <c r="CS458" s="322"/>
      <c r="CT458" s="322"/>
      <c r="CU458" s="322"/>
      <c r="CV458" s="322"/>
      <c r="CW458" s="322"/>
      <c r="CX458" s="322"/>
      <c r="CY458" s="322"/>
      <c r="CZ458" s="322"/>
      <c r="DA458" s="322"/>
      <c r="DB458" s="322"/>
      <c r="DC458" s="322"/>
      <c r="DD458" s="322"/>
      <c r="DE458" s="322"/>
      <c r="DF458" s="322"/>
      <c r="DG458" s="322"/>
      <c r="DH458" s="322"/>
      <c r="DI458" s="322"/>
      <c r="DJ458" s="322"/>
      <c r="DK458" s="322"/>
      <c r="DL458" s="322"/>
      <c r="DM458" s="322"/>
      <c r="DN458" s="322"/>
      <c r="DO458" s="322"/>
      <c r="DP458" s="322"/>
      <c r="DQ458" s="322"/>
      <c r="DR458" s="322"/>
      <c r="DS458" s="322"/>
      <c r="DT458" s="322"/>
      <c r="DU458" s="322"/>
      <c r="DV458" s="322"/>
      <c r="DW458" s="322"/>
      <c r="DX458" s="322"/>
      <c r="DY458" s="322"/>
      <c r="DZ458" s="322"/>
      <c r="EA458" s="322"/>
      <c r="EB458" s="322"/>
      <c r="EC458" s="322"/>
      <c r="ED458" s="322"/>
      <c r="EE458" s="322"/>
      <c r="EF458" s="322"/>
      <c r="EG458" s="322"/>
      <c r="EH458" s="322"/>
      <c r="EI458" s="322"/>
      <c r="EJ458" s="322"/>
      <c r="EK458" s="322"/>
      <c r="EL458" s="322"/>
      <c r="EM458" s="322"/>
      <c r="EN458" s="322"/>
      <c r="EO458" s="322"/>
      <c r="EP458" s="322"/>
      <c r="EQ458" s="322"/>
      <c r="ER458" s="322"/>
      <c r="ES458" s="322"/>
      <c r="ET458" s="322"/>
      <c r="EU458" s="322"/>
      <c r="EV458" s="322"/>
      <c r="EW458" s="322"/>
      <c r="EX458" s="322"/>
      <c r="EY458" s="322"/>
      <c r="EZ458" s="322"/>
      <c r="FA458" s="322"/>
      <c r="FB458" s="322"/>
      <c r="FC458" s="322"/>
      <c r="FD458" s="322"/>
      <c r="FE458" s="322"/>
      <c r="FF458" s="322"/>
      <c r="FG458" s="322"/>
      <c r="FH458" s="322"/>
      <c r="FI458" s="322"/>
      <c r="FJ458" s="322"/>
      <c r="FK458" s="322"/>
      <c r="FL458" s="322"/>
      <c r="FM458" s="322"/>
      <c r="FN458" s="322"/>
      <c r="FO458" s="322"/>
      <c r="FP458" s="322"/>
      <c r="FQ458" s="322"/>
      <c r="FR458" s="322"/>
      <c r="FS458" s="322"/>
      <c r="FT458" s="322"/>
      <c r="FU458" s="322"/>
      <c r="FV458" s="322"/>
      <c r="FW458" s="322"/>
      <c r="FX458" s="322"/>
      <c r="FY458" s="322"/>
      <c r="FZ458" s="322"/>
      <c r="GA458" s="322"/>
      <c r="GB458" s="322"/>
      <c r="GC458" s="322"/>
      <c r="GD458" s="322"/>
      <c r="GE458" s="322"/>
      <c r="GF458" s="322"/>
      <c r="GG458" s="322"/>
      <c r="GH458" s="322"/>
      <c r="GI458" s="322"/>
      <c r="GJ458" s="322"/>
      <c r="GK458" s="322"/>
      <c r="GL458" s="322"/>
      <c r="GM458" s="322"/>
      <c r="GN458" s="322"/>
      <c r="GO458" s="322"/>
      <c r="GP458" s="322"/>
      <c r="GQ458" s="322"/>
      <c r="GR458" s="322"/>
      <c r="GS458" s="322"/>
      <c r="GT458" s="322"/>
      <c r="GU458" s="322"/>
      <c r="GV458" s="322"/>
      <c r="GW458" s="322"/>
      <c r="GX458" s="322"/>
      <c r="GY458" s="322"/>
      <c r="GZ458" s="322"/>
      <c r="HA458" s="322"/>
      <c r="HB458" s="322"/>
      <c r="HC458" s="322"/>
      <c r="HD458" s="322"/>
      <c r="HE458" s="322"/>
      <c r="HF458" s="322"/>
      <c r="HG458" s="322"/>
      <c r="HH458" s="322"/>
      <c r="HI458" s="322"/>
      <c r="HJ458" s="322"/>
      <c r="HK458" s="322"/>
      <c r="HL458" s="322"/>
      <c r="HM458" s="322"/>
      <c r="HN458" s="322"/>
      <c r="HO458" s="322"/>
      <c r="HP458" s="322"/>
      <c r="HQ458" s="322"/>
      <c r="HR458" s="322"/>
      <c r="HS458" s="322"/>
      <c r="HT458" s="322"/>
      <c r="HU458" s="322"/>
      <c r="HV458" s="322"/>
      <c r="HW458" s="322"/>
      <c r="HX458" s="322"/>
      <c r="HY458" s="322"/>
      <c r="HZ458" s="322"/>
      <c r="IA458" s="322"/>
      <c r="IB458" s="322"/>
      <c r="IC458" s="322"/>
      <c r="ID458" s="322"/>
      <c r="IE458" s="322"/>
      <c r="IF458" s="322"/>
      <c r="IG458" s="322"/>
      <c r="IH458" s="322"/>
      <c r="II458" s="322"/>
      <c r="IJ458" s="322"/>
      <c r="IK458" s="322"/>
      <c r="IL458" s="322"/>
      <c r="IM458" s="322"/>
      <c r="IN458" s="322"/>
      <c r="IO458" s="322"/>
      <c r="IP458" s="322"/>
      <c r="IQ458" s="322"/>
      <c r="IR458" s="322"/>
      <c r="IS458" s="322"/>
      <c r="IT458" s="322"/>
      <c r="IU458" s="322"/>
      <c r="IV458" s="322"/>
    </row>
    <row r="459" spans="1:256" s="333" customFormat="1" ht="10.5" customHeight="1" outlineLevel="2">
      <c r="A459" s="282">
        <v>5</v>
      </c>
      <c r="B459" s="281">
        <v>2011</v>
      </c>
      <c r="C459" s="283" t="s">
        <v>362</v>
      </c>
      <c r="D459" s="291" t="s">
        <v>308</v>
      </c>
      <c r="E459" s="292" t="s">
        <v>325</v>
      </c>
      <c r="F459" s="285">
        <v>40685</v>
      </c>
      <c r="G459" s="283" t="s">
        <v>806</v>
      </c>
      <c r="H459" s="281">
        <v>3</v>
      </c>
      <c r="I459" s="283" t="s">
        <v>279</v>
      </c>
      <c r="J459" s="323"/>
      <c r="L459" s="324"/>
      <c r="M459" s="324"/>
      <c r="N459" s="322"/>
      <c r="O459" s="322"/>
      <c r="P459" s="281"/>
      <c r="Q459" s="322"/>
      <c r="R459" s="322"/>
      <c r="S459" s="322"/>
      <c r="T459" s="322"/>
      <c r="U459" s="322"/>
      <c r="V459" s="322"/>
      <c r="W459" s="322"/>
      <c r="X459" s="322"/>
      <c r="Y459" s="322"/>
      <c r="Z459" s="322"/>
      <c r="AA459" s="322"/>
      <c r="AB459" s="322"/>
      <c r="AC459" s="322"/>
      <c r="AD459" s="322"/>
      <c r="AE459" s="322"/>
      <c r="AF459" s="322"/>
      <c r="AG459" s="322"/>
      <c r="AH459" s="322"/>
      <c r="AI459" s="322"/>
      <c r="AJ459" s="322"/>
      <c r="AK459" s="322"/>
      <c r="AL459" s="322"/>
      <c r="AM459" s="322"/>
      <c r="AN459" s="322"/>
      <c r="AO459" s="322"/>
      <c r="AP459" s="322"/>
      <c r="AQ459" s="322"/>
      <c r="AR459" s="322"/>
      <c r="AS459" s="322"/>
      <c r="AT459" s="322"/>
      <c r="AU459" s="322"/>
      <c r="AV459" s="322"/>
      <c r="AW459" s="322"/>
      <c r="AX459" s="322"/>
      <c r="AY459" s="322"/>
      <c r="AZ459" s="322"/>
      <c r="BA459" s="322"/>
      <c r="BB459" s="322"/>
      <c r="BC459" s="322"/>
      <c r="BD459" s="322"/>
      <c r="BE459" s="322"/>
      <c r="BF459" s="322"/>
      <c r="BG459" s="322"/>
      <c r="BH459" s="322"/>
      <c r="BI459" s="322"/>
      <c r="BJ459" s="322"/>
      <c r="BK459" s="322"/>
      <c r="BL459" s="322"/>
      <c r="BM459" s="322"/>
      <c r="BN459" s="322"/>
      <c r="BO459" s="322"/>
      <c r="BP459" s="322"/>
      <c r="BQ459" s="322"/>
      <c r="BR459" s="322"/>
      <c r="BS459" s="322"/>
      <c r="BT459" s="322"/>
      <c r="BU459" s="322"/>
      <c r="BV459" s="322"/>
      <c r="BW459" s="322"/>
      <c r="BX459" s="322"/>
      <c r="BY459" s="322"/>
      <c r="BZ459" s="322"/>
      <c r="CA459" s="322"/>
      <c r="CB459" s="322"/>
      <c r="CC459" s="322"/>
      <c r="CD459" s="322"/>
      <c r="CE459" s="322"/>
      <c r="CF459" s="322"/>
      <c r="CG459" s="322"/>
      <c r="CH459" s="322"/>
      <c r="CI459" s="322"/>
      <c r="CJ459" s="322"/>
      <c r="CK459" s="322"/>
      <c r="CL459" s="322"/>
      <c r="CM459" s="322"/>
      <c r="CN459" s="322"/>
      <c r="CO459" s="322"/>
      <c r="CP459" s="322"/>
      <c r="CQ459" s="322"/>
      <c r="CR459" s="322"/>
      <c r="CS459" s="322"/>
      <c r="CT459" s="322"/>
      <c r="CU459" s="322"/>
      <c r="CV459" s="322"/>
      <c r="CW459" s="322"/>
      <c r="CX459" s="322"/>
      <c r="CY459" s="322"/>
      <c r="CZ459" s="322"/>
      <c r="DA459" s="322"/>
      <c r="DB459" s="322"/>
      <c r="DC459" s="322"/>
      <c r="DD459" s="322"/>
      <c r="DE459" s="322"/>
      <c r="DF459" s="322"/>
      <c r="DG459" s="322"/>
      <c r="DH459" s="322"/>
      <c r="DI459" s="322"/>
      <c r="DJ459" s="322"/>
      <c r="DK459" s="322"/>
      <c r="DL459" s="322"/>
      <c r="DM459" s="322"/>
      <c r="DN459" s="322"/>
      <c r="DO459" s="322"/>
      <c r="DP459" s="322"/>
      <c r="DQ459" s="322"/>
      <c r="DR459" s="322"/>
      <c r="DS459" s="322"/>
      <c r="DT459" s="322"/>
      <c r="DU459" s="322"/>
      <c r="DV459" s="322"/>
      <c r="DW459" s="322"/>
      <c r="DX459" s="322"/>
      <c r="DY459" s="322"/>
      <c r="DZ459" s="322"/>
      <c r="EA459" s="322"/>
      <c r="EB459" s="322"/>
      <c r="EC459" s="322"/>
      <c r="ED459" s="322"/>
      <c r="EE459" s="322"/>
      <c r="EF459" s="322"/>
      <c r="EG459" s="322"/>
      <c r="EH459" s="322"/>
      <c r="EI459" s="322"/>
      <c r="EJ459" s="322"/>
      <c r="EK459" s="322"/>
      <c r="EL459" s="322"/>
      <c r="EM459" s="322"/>
      <c r="EN459" s="322"/>
      <c r="EO459" s="322"/>
      <c r="EP459" s="322"/>
      <c r="EQ459" s="322"/>
      <c r="ER459" s="322"/>
      <c r="ES459" s="322"/>
      <c r="ET459" s="322"/>
      <c r="EU459" s="322"/>
      <c r="EV459" s="322"/>
      <c r="EW459" s="322"/>
      <c r="EX459" s="322"/>
      <c r="EY459" s="322"/>
      <c r="EZ459" s="322"/>
      <c r="FA459" s="322"/>
      <c r="FB459" s="322"/>
      <c r="FC459" s="322"/>
      <c r="FD459" s="322"/>
      <c r="FE459" s="322"/>
      <c r="FF459" s="322"/>
      <c r="FG459" s="322"/>
      <c r="FH459" s="322"/>
      <c r="FI459" s="322"/>
      <c r="FJ459" s="322"/>
      <c r="FK459" s="322"/>
      <c r="FL459" s="322"/>
      <c r="FM459" s="322"/>
      <c r="FN459" s="322"/>
      <c r="FO459" s="322"/>
      <c r="FP459" s="322"/>
      <c r="FQ459" s="322"/>
      <c r="FR459" s="322"/>
      <c r="FS459" s="322"/>
      <c r="FT459" s="322"/>
      <c r="FU459" s="322"/>
      <c r="FV459" s="322"/>
      <c r="FW459" s="322"/>
      <c r="FX459" s="322"/>
      <c r="FY459" s="322"/>
      <c r="FZ459" s="322"/>
      <c r="GA459" s="322"/>
      <c r="GB459" s="322"/>
      <c r="GC459" s="322"/>
      <c r="GD459" s="322"/>
      <c r="GE459" s="322"/>
      <c r="GF459" s="322"/>
      <c r="GG459" s="322"/>
      <c r="GH459" s="322"/>
      <c r="GI459" s="322"/>
      <c r="GJ459" s="322"/>
      <c r="GK459" s="322"/>
      <c r="GL459" s="322"/>
      <c r="GM459" s="322"/>
      <c r="GN459" s="322"/>
      <c r="GO459" s="322"/>
      <c r="GP459" s="322"/>
      <c r="GQ459" s="322"/>
      <c r="GR459" s="322"/>
      <c r="GS459" s="322"/>
      <c r="GT459" s="322"/>
      <c r="GU459" s="322"/>
      <c r="GV459" s="322"/>
      <c r="GW459" s="322"/>
      <c r="GX459" s="322"/>
      <c r="GY459" s="322"/>
      <c r="GZ459" s="322"/>
      <c r="HA459" s="322"/>
      <c r="HB459" s="322"/>
      <c r="HC459" s="322"/>
      <c r="HD459" s="322"/>
      <c r="HE459" s="322"/>
      <c r="HF459" s="322"/>
      <c r="HG459" s="322"/>
      <c r="HH459" s="322"/>
      <c r="HI459" s="322"/>
      <c r="HJ459" s="322"/>
      <c r="HK459" s="322"/>
      <c r="HL459" s="322"/>
      <c r="HM459" s="322"/>
      <c r="HN459" s="322"/>
      <c r="HO459" s="322"/>
      <c r="HP459" s="322"/>
      <c r="HQ459" s="322"/>
      <c r="HR459" s="322"/>
      <c r="HS459" s="322"/>
      <c r="HT459" s="322"/>
      <c r="HU459" s="322"/>
      <c r="HV459" s="322"/>
      <c r="HW459" s="322"/>
      <c r="HX459" s="322"/>
      <c r="HY459" s="322"/>
      <c r="HZ459" s="322"/>
      <c r="IA459" s="322"/>
      <c r="IB459" s="322"/>
      <c r="IC459" s="322"/>
      <c r="ID459" s="322"/>
      <c r="IE459" s="322"/>
      <c r="IF459" s="322"/>
      <c r="IG459" s="322"/>
      <c r="IH459" s="322"/>
      <c r="II459" s="322"/>
      <c r="IJ459" s="322"/>
      <c r="IK459" s="322"/>
      <c r="IL459" s="322"/>
      <c r="IM459" s="322"/>
      <c r="IN459" s="322"/>
      <c r="IO459" s="322"/>
      <c r="IP459" s="322"/>
      <c r="IQ459" s="322"/>
      <c r="IR459" s="322"/>
      <c r="IS459" s="322"/>
      <c r="IT459" s="322"/>
      <c r="IU459" s="322"/>
      <c r="IV459" s="322"/>
    </row>
    <row r="460" spans="1:16" s="322" customFormat="1" ht="10.5" customHeight="1" outlineLevel="2">
      <c r="A460" s="282">
        <v>5</v>
      </c>
      <c r="B460" s="281">
        <v>2011</v>
      </c>
      <c r="C460" s="283" t="s">
        <v>362</v>
      </c>
      <c r="D460" s="291" t="s">
        <v>308</v>
      </c>
      <c r="E460" s="292" t="s">
        <v>325</v>
      </c>
      <c r="F460" s="285">
        <v>40685</v>
      </c>
      <c r="G460" s="283" t="s">
        <v>807</v>
      </c>
      <c r="H460" s="281">
        <v>3</v>
      </c>
      <c r="I460" s="283" t="s">
        <v>282</v>
      </c>
      <c r="J460" s="326"/>
      <c r="K460" s="333"/>
      <c r="L460" s="313"/>
      <c r="M460" s="313"/>
      <c r="P460" s="281"/>
    </row>
    <row r="461" spans="1:256" s="324" customFormat="1" ht="10.5" customHeight="1" outlineLevel="2">
      <c r="A461" s="439">
        <v>5</v>
      </c>
      <c r="B461" s="439">
        <v>2012</v>
      </c>
      <c r="C461" s="440" t="s">
        <v>362</v>
      </c>
      <c r="D461" s="440" t="s">
        <v>308</v>
      </c>
      <c r="E461" s="468" t="s">
        <v>1375</v>
      </c>
      <c r="F461" s="469">
        <v>41055</v>
      </c>
      <c r="G461" s="441" t="s">
        <v>1333</v>
      </c>
      <c r="H461" s="439">
        <v>10</v>
      </c>
      <c r="I461" s="440" t="s">
        <v>1399</v>
      </c>
      <c r="J461" s="326"/>
      <c r="K461" s="333"/>
      <c r="L461" s="313"/>
      <c r="M461" s="313"/>
      <c r="N461" s="333"/>
      <c r="O461" s="333"/>
      <c r="P461" s="342"/>
      <c r="Q461" s="333"/>
      <c r="R461" s="333"/>
      <c r="S461" s="333"/>
      <c r="T461" s="333"/>
      <c r="U461" s="333"/>
      <c r="V461" s="333"/>
      <c r="W461" s="333"/>
      <c r="X461" s="333"/>
      <c r="Y461" s="333"/>
      <c r="Z461" s="333"/>
      <c r="AA461" s="333"/>
      <c r="AB461" s="333"/>
      <c r="AC461" s="333"/>
      <c r="AD461" s="333"/>
      <c r="AE461" s="333"/>
      <c r="AF461" s="333"/>
      <c r="AG461" s="333"/>
      <c r="AH461" s="333"/>
      <c r="AI461" s="333"/>
      <c r="AJ461" s="333"/>
      <c r="AK461" s="333"/>
      <c r="AL461" s="333"/>
      <c r="AM461" s="333"/>
      <c r="AN461" s="333"/>
      <c r="AO461" s="333"/>
      <c r="AP461" s="333"/>
      <c r="AQ461" s="333"/>
      <c r="AR461" s="333"/>
      <c r="AS461" s="333"/>
      <c r="AT461" s="333"/>
      <c r="AU461" s="333"/>
      <c r="AV461" s="333"/>
      <c r="AW461" s="333"/>
      <c r="AX461" s="333"/>
      <c r="AY461" s="333"/>
      <c r="AZ461" s="333"/>
      <c r="BA461" s="333"/>
      <c r="BB461" s="333"/>
      <c r="BC461" s="333"/>
      <c r="BD461" s="333"/>
      <c r="BE461" s="333"/>
      <c r="BF461" s="333"/>
      <c r="BG461" s="333"/>
      <c r="BH461" s="333"/>
      <c r="BI461" s="333"/>
      <c r="BJ461" s="333"/>
      <c r="BK461" s="333"/>
      <c r="BL461" s="333"/>
      <c r="BM461" s="333"/>
      <c r="BN461" s="333"/>
      <c r="BO461" s="333"/>
      <c r="BP461" s="333"/>
      <c r="BQ461" s="333"/>
      <c r="BR461" s="333"/>
      <c r="BS461" s="333"/>
      <c r="BT461" s="333"/>
      <c r="BU461" s="333"/>
      <c r="BV461" s="333"/>
      <c r="BW461" s="333"/>
      <c r="BX461" s="333"/>
      <c r="BY461" s="333"/>
      <c r="BZ461" s="333"/>
      <c r="CA461" s="333"/>
      <c r="CB461" s="333"/>
      <c r="CC461" s="333"/>
      <c r="CD461" s="333"/>
      <c r="CE461" s="333"/>
      <c r="CF461" s="333"/>
      <c r="CG461" s="333"/>
      <c r="CH461" s="333"/>
      <c r="CI461" s="333"/>
      <c r="CJ461" s="333"/>
      <c r="CK461" s="333"/>
      <c r="CL461" s="333"/>
      <c r="CM461" s="333"/>
      <c r="CN461" s="333"/>
      <c r="CO461" s="333"/>
      <c r="CP461" s="333"/>
      <c r="CQ461" s="333"/>
      <c r="CR461" s="333"/>
      <c r="CS461" s="333"/>
      <c r="CT461" s="333"/>
      <c r="CU461" s="333"/>
      <c r="CV461" s="333"/>
      <c r="CW461" s="333"/>
      <c r="CX461" s="333"/>
      <c r="CY461" s="333"/>
      <c r="CZ461" s="333"/>
      <c r="DA461" s="333"/>
      <c r="DB461" s="333"/>
      <c r="DC461" s="333"/>
      <c r="DD461" s="333"/>
      <c r="DE461" s="333"/>
      <c r="DF461" s="333"/>
      <c r="DG461" s="333"/>
      <c r="DH461" s="333"/>
      <c r="DI461" s="333"/>
      <c r="DJ461" s="333"/>
      <c r="DK461" s="333"/>
      <c r="DL461" s="333"/>
      <c r="DM461" s="333"/>
      <c r="DN461" s="333"/>
      <c r="DO461" s="333"/>
      <c r="DP461" s="333"/>
      <c r="DQ461" s="333"/>
      <c r="DR461" s="333"/>
      <c r="DS461" s="333"/>
      <c r="DT461" s="333"/>
      <c r="DU461" s="333"/>
      <c r="DV461" s="333"/>
      <c r="DW461" s="333"/>
      <c r="DX461" s="333"/>
      <c r="DY461" s="333"/>
      <c r="DZ461" s="333"/>
      <c r="EA461" s="333"/>
      <c r="EB461" s="333"/>
      <c r="EC461" s="333"/>
      <c r="ED461" s="333"/>
      <c r="EE461" s="333"/>
      <c r="EF461" s="333"/>
      <c r="EG461" s="333"/>
      <c r="EH461" s="333"/>
      <c r="EI461" s="333"/>
      <c r="EJ461" s="333"/>
      <c r="EK461" s="333"/>
      <c r="EL461" s="333"/>
      <c r="EM461" s="333"/>
      <c r="EN461" s="333"/>
      <c r="EO461" s="333"/>
      <c r="EP461" s="333"/>
      <c r="EQ461" s="333"/>
      <c r="ER461" s="333"/>
      <c r="ES461" s="333"/>
      <c r="ET461" s="333"/>
      <c r="EU461" s="333"/>
      <c r="EV461" s="333"/>
      <c r="EW461" s="333"/>
      <c r="EX461" s="333"/>
      <c r="EY461" s="333"/>
      <c r="EZ461" s="333"/>
      <c r="FA461" s="333"/>
      <c r="FB461" s="333"/>
      <c r="FC461" s="333"/>
      <c r="FD461" s="333"/>
      <c r="FE461" s="333"/>
      <c r="FF461" s="333"/>
      <c r="FG461" s="333"/>
      <c r="FH461" s="333"/>
      <c r="FI461" s="333"/>
      <c r="FJ461" s="333"/>
      <c r="FK461" s="333"/>
      <c r="FL461" s="333"/>
      <c r="FM461" s="333"/>
      <c r="FN461" s="333"/>
      <c r="FO461" s="333"/>
      <c r="FP461" s="333"/>
      <c r="FQ461" s="333"/>
      <c r="FR461" s="333"/>
      <c r="FS461" s="333"/>
      <c r="FT461" s="333"/>
      <c r="FU461" s="333"/>
      <c r="FV461" s="333"/>
      <c r="FW461" s="333"/>
      <c r="FX461" s="333"/>
      <c r="FY461" s="333"/>
      <c r="FZ461" s="333"/>
      <c r="GA461" s="333"/>
      <c r="GB461" s="333"/>
      <c r="GC461" s="333"/>
      <c r="GD461" s="333"/>
      <c r="GE461" s="333"/>
      <c r="GF461" s="333"/>
      <c r="GG461" s="333"/>
      <c r="GH461" s="333"/>
      <c r="GI461" s="333"/>
      <c r="GJ461" s="333"/>
      <c r="GK461" s="333"/>
      <c r="GL461" s="333"/>
      <c r="GM461" s="333"/>
      <c r="GN461" s="333"/>
      <c r="GO461" s="333"/>
      <c r="GP461" s="333"/>
      <c r="GQ461" s="333"/>
      <c r="GR461" s="333"/>
      <c r="GS461" s="333"/>
      <c r="GT461" s="333"/>
      <c r="GU461" s="333"/>
      <c r="GV461" s="333"/>
      <c r="GW461" s="333"/>
      <c r="GX461" s="333"/>
      <c r="GY461" s="333"/>
      <c r="GZ461" s="333"/>
      <c r="HA461" s="333"/>
      <c r="HB461" s="333"/>
      <c r="HC461" s="333"/>
      <c r="HD461" s="333"/>
      <c r="HE461" s="333"/>
      <c r="HF461" s="333"/>
      <c r="HG461" s="333"/>
      <c r="HH461" s="333"/>
      <c r="HI461" s="333"/>
      <c r="HJ461" s="333"/>
      <c r="HK461" s="333"/>
      <c r="HL461" s="333"/>
      <c r="HM461" s="333"/>
      <c r="HN461" s="333"/>
      <c r="HO461" s="333"/>
      <c r="HP461" s="333"/>
      <c r="HQ461" s="333"/>
      <c r="HR461" s="333"/>
      <c r="HS461" s="333"/>
      <c r="HT461" s="333"/>
      <c r="HU461" s="333"/>
      <c r="HV461" s="333"/>
      <c r="HW461" s="333"/>
      <c r="HX461" s="333"/>
      <c r="HY461" s="333"/>
      <c r="HZ461" s="333"/>
      <c r="IA461" s="333"/>
      <c r="IB461" s="333"/>
      <c r="IC461" s="333"/>
      <c r="ID461" s="333"/>
      <c r="IE461" s="333"/>
      <c r="IF461" s="333"/>
      <c r="IG461" s="333"/>
      <c r="IH461" s="333"/>
      <c r="II461" s="333"/>
      <c r="IJ461" s="333"/>
      <c r="IK461" s="333"/>
      <c r="IL461" s="333"/>
      <c r="IM461" s="333"/>
      <c r="IN461" s="333"/>
      <c r="IO461" s="333"/>
      <c r="IP461" s="333"/>
      <c r="IQ461" s="333"/>
      <c r="IR461" s="333"/>
      <c r="IS461" s="333"/>
      <c r="IT461" s="333"/>
      <c r="IU461" s="333"/>
      <c r="IV461" s="333"/>
    </row>
    <row r="462" spans="1:16" s="313" customFormat="1" ht="10.5" customHeight="1" outlineLevel="2">
      <c r="A462" s="439">
        <v>5</v>
      </c>
      <c r="B462" s="439">
        <v>2012</v>
      </c>
      <c r="C462" s="440" t="s">
        <v>362</v>
      </c>
      <c r="D462" s="440" t="s">
        <v>308</v>
      </c>
      <c r="E462" s="468" t="s">
        <v>325</v>
      </c>
      <c r="F462" s="469">
        <v>41049</v>
      </c>
      <c r="G462" s="441" t="s">
        <v>1333</v>
      </c>
      <c r="H462" s="439">
        <v>3</v>
      </c>
      <c r="I462" s="440" t="s">
        <v>282</v>
      </c>
      <c r="J462" s="326"/>
      <c r="K462" s="333"/>
      <c r="P462" s="317"/>
    </row>
    <row r="463" spans="1:16" s="313" customFormat="1" ht="10.5" customHeight="1" outlineLevel="1">
      <c r="A463" s="439"/>
      <c r="B463" s="439"/>
      <c r="C463" s="440"/>
      <c r="D463" s="440" t="s">
        <v>309</v>
      </c>
      <c r="E463" s="468"/>
      <c r="F463" s="469"/>
      <c r="G463" s="441"/>
      <c r="H463" s="439">
        <f>SUBTOTAL(9,H459:H462)</f>
        <v>19</v>
      </c>
      <c r="I463" s="440"/>
      <c r="J463" s="326"/>
      <c r="K463" s="333"/>
      <c r="P463" s="317"/>
    </row>
    <row r="464" spans="1:16" s="324" customFormat="1" ht="10.5" customHeight="1" outlineLevel="2">
      <c r="A464" s="273">
        <v>2</v>
      </c>
      <c r="B464" s="274">
        <v>2013</v>
      </c>
      <c r="C464" s="275" t="s">
        <v>428</v>
      </c>
      <c r="D464" s="275" t="s">
        <v>1631</v>
      </c>
      <c r="E464" s="276" t="s">
        <v>378</v>
      </c>
      <c r="F464" s="277">
        <v>41321</v>
      </c>
      <c r="G464" s="275" t="s">
        <v>1632</v>
      </c>
      <c r="H464" s="273">
        <v>5</v>
      </c>
      <c r="I464" s="275" t="s">
        <v>464</v>
      </c>
      <c r="J464" s="326"/>
      <c r="K464" s="307"/>
      <c r="L464" s="313"/>
      <c r="M464" s="313"/>
      <c r="P464" s="338"/>
    </row>
    <row r="465" spans="1:16" s="324" customFormat="1" ht="10.5" customHeight="1" outlineLevel="1">
      <c r="A465" s="273"/>
      <c r="B465" s="274"/>
      <c r="C465" s="275"/>
      <c r="D465" s="275" t="s">
        <v>1717</v>
      </c>
      <c r="E465" s="276"/>
      <c r="F465" s="277"/>
      <c r="G465" s="275"/>
      <c r="H465" s="273">
        <f>SUBTOTAL(9,H464:H464)</f>
        <v>5</v>
      </c>
      <c r="I465" s="275"/>
      <c r="J465" s="326"/>
      <c r="K465" s="307"/>
      <c r="L465" s="313"/>
      <c r="M465" s="313"/>
      <c r="P465" s="338"/>
    </row>
    <row r="466" spans="1:16" s="324" customFormat="1" ht="10.5" customHeight="1" outlineLevel="2">
      <c r="A466" s="286">
        <v>11</v>
      </c>
      <c r="B466" s="287">
        <v>2012</v>
      </c>
      <c r="C466" s="288" t="s">
        <v>391</v>
      </c>
      <c r="D466" s="288" t="s">
        <v>1524</v>
      </c>
      <c r="E466" s="289" t="s">
        <v>222</v>
      </c>
      <c r="F466" s="290">
        <v>41230</v>
      </c>
      <c r="G466" s="288" t="s">
        <v>1607</v>
      </c>
      <c r="H466" s="286">
        <v>5</v>
      </c>
      <c r="I466" s="288" t="s">
        <v>461</v>
      </c>
      <c r="J466" s="326"/>
      <c r="K466" s="307"/>
      <c r="L466" s="313"/>
      <c r="M466" s="313"/>
      <c r="P466" s="338"/>
    </row>
    <row r="467" spans="1:16" s="324" customFormat="1" ht="10.5" customHeight="1" outlineLevel="2">
      <c r="A467" s="286">
        <v>10</v>
      </c>
      <c r="B467" s="287">
        <v>2012</v>
      </c>
      <c r="C467" s="288" t="s">
        <v>391</v>
      </c>
      <c r="D467" s="288" t="s">
        <v>1524</v>
      </c>
      <c r="E467" s="289" t="s">
        <v>416</v>
      </c>
      <c r="F467" s="290">
        <v>41196</v>
      </c>
      <c r="G467" s="288" t="s">
        <v>1525</v>
      </c>
      <c r="H467" s="286">
        <v>3</v>
      </c>
      <c r="I467" s="288" t="s">
        <v>897</v>
      </c>
      <c r="J467" s="316"/>
      <c r="K467" s="333"/>
      <c r="L467" s="313"/>
      <c r="M467" s="313"/>
      <c r="P467" s="338"/>
    </row>
    <row r="468" spans="1:16" s="278" customFormat="1" ht="10.5" customHeight="1" outlineLevel="2">
      <c r="A468" s="273">
        <v>9</v>
      </c>
      <c r="B468" s="274">
        <v>2013</v>
      </c>
      <c r="C468" s="275" t="s">
        <v>391</v>
      </c>
      <c r="D468" s="275" t="s">
        <v>1524</v>
      </c>
      <c r="E468" s="276" t="s">
        <v>470</v>
      </c>
      <c r="F468" s="277">
        <v>41546</v>
      </c>
      <c r="G468" s="275" t="s">
        <v>2023</v>
      </c>
      <c r="H468" s="273">
        <v>5</v>
      </c>
      <c r="I468" s="275" t="s">
        <v>461</v>
      </c>
      <c r="P468" s="273"/>
    </row>
    <row r="469" spans="1:16" s="278" customFormat="1" ht="10.5" customHeight="1" outlineLevel="1">
      <c r="A469" s="273"/>
      <c r="B469" s="274"/>
      <c r="C469" s="275"/>
      <c r="D469" s="275" t="s">
        <v>1526</v>
      </c>
      <c r="E469" s="276"/>
      <c r="F469" s="277"/>
      <c r="G469" s="275"/>
      <c r="H469" s="273">
        <f>SUBTOTAL(9,H466:H468)</f>
        <v>13</v>
      </c>
      <c r="I469" s="275"/>
      <c r="P469" s="273"/>
    </row>
    <row r="470" spans="1:16" s="324" customFormat="1" ht="10.5" customHeight="1" outlineLevel="2">
      <c r="A470" s="295">
        <v>3</v>
      </c>
      <c r="B470" s="295">
        <v>2011</v>
      </c>
      <c r="C470" s="296" t="s">
        <v>428</v>
      </c>
      <c r="D470" s="296" t="s">
        <v>1527</v>
      </c>
      <c r="E470" s="297" t="s">
        <v>388</v>
      </c>
      <c r="F470" s="298">
        <v>40615</v>
      </c>
      <c r="G470" s="299" t="s">
        <v>771</v>
      </c>
      <c r="H470" s="295">
        <v>5</v>
      </c>
      <c r="I470" s="283" t="s">
        <v>6</v>
      </c>
      <c r="J470" s="326"/>
      <c r="K470" s="333"/>
      <c r="L470" s="271"/>
      <c r="M470" s="271"/>
      <c r="P470" s="338"/>
    </row>
    <row r="471" spans="1:16" s="324" customFormat="1" ht="10.5" customHeight="1" outlineLevel="1">
      <c r="A471" s="295"/>
      <c r="B471" s="295"/>
      <c r="C471" s="296"/>
      <c r="D471" s="296" t="s">
        <v>1528</v>
      </c>
      <c r="E471" s="297"/>
      <c r="F471" s="298"/>
      <c r="G471" s="299"/>
      <c r="H471" s="295">
        <f>SUBTOTAL(9,H470:H470)</f>
        <v>5</v>
      </c>
      <c r="I471" s="283"/>
      <c r="J471" s="326"/>
      <c r="K471" s="333"/>
      <c r="L471" s="271"/>
      <c r="M471" s="271"/>
      <c r="P471" s="338"/>
    </row>
    <row r="472" spans="1:16" s="316" customFormat="1" ht="10.5" customHeight="1" outlineLevel="2">
      <c r="A472" s="350">
        <v>6</v>
      </c>
      <c r="B472" s="350">
        <v>2012</v>
      </c>
      <c r="C472" s="351" t="s">
        <v>362</v>
      </c>
      <c r="D472" s="351" t="s">
        <v>192</v>
      </c>
      <c r="E472" s="352" t="s">
        <v>375</v>
      </c>
      <c r="F472" s="353">
        <v>41076</v>
      </c>
      <c r="G472" s="354" t="s">
        <v>905</v>
      </c>
      <c r="H472" s="350">
        <v>5</v>
      </c>
      <c r="I472" s="288" t="s">
        <v>376</v>
      </c>
      <c r="J472" s="322"/>
      <c r="K472" s="333"/>
      <c r="L472" s="313"/>
      <c r="M472" s="313"/>
      <c r="P472" s="340"/>
    </row>
    <row r="473" spans="1:16" s="316" customFormat="1" ht="10.5" customHeight="1" outlineLevel="2">
      <c r="A473" s="273">
        <v>3</v>
      </c>
      <c r="B473" s="273">
        <v>2013</v>
      </c>
      <c r="C473" s="275" t="s">
        <v>362</v>
      </c>
      <c r="D473" s="293" t="s">
        <v>192</v>
      </c>
      <c r="E473" s="279" t="s">
        <v>422</v>
      </c>
      <c r="F473" s="277">
        <v>41336</v>
      </c>
      <c r="G473" s="275" t="s">
        <v>1685</v>
      </c>
      <c r="H473" s="273">
        <v>3</v>
      </c>
      <c r="I473" s="275" t="s">
        <v>81</v>
      </c>
      <c r="K473" s="333"/>
      <c r="L473" s="313"/>
      <c r="M473" s="313"/>
      <c r="P473" s="340"/>
    </row>
    <row r="474" spans="1:16" s="278" customFormat="1" ht="10.5" customHeight="1" outlineLevel="2">
      <c r="A474" s="273">
        <v>10</v>
      </c>
      <c r="B474" s="274">
        <v>2013</v>
      </c>
      <c r="C474" s="275" t="s">
        <v>362</v>
      </c>
      <c r="D474" s="275" t="s">
        <v>192</v>
      </c>
      <c r="E474" s="276" t="s">
        <v>416</v>
      </c>
      <c r="F474" s="277">
        <v>41560</v>
      </c>
      <c r="G474" s="275" t="s">
        <v>1848</v>
      </c>
      <c r="H474" s="273">
        <v>10</v>
      </c>
      <c r="I474" s="275" t="s">
        <v>477</v>
      </c>
      <c r="P474" s="273"/>
    </row>
    <row r="475" spans="1:16" s="278" customFormat="1" ht="10.5" customHeight="1" outlineLevel="1">
      <c r="A475" s="273"/>
      <c r="B475" s="274"/>
      <c r="C475" s="275"/>
      <c r="D475" s="275" t="s">
        <v>193</v>
      </c>
      <c r="E475" s="276"/>
      <c r="F475" s="277"/>
      <c r="G475" s="275"/>
      <c r="H475" s="273">
        <f>SUBTOTAL(9,H472:H474)</f>
        <v>18</v>
      </c>
      <c r="I475" s="275"/>
      <c r="P475" s="273"/>
    </row>
    <row r="476" spans="1:16" s="316" customFormat="1" ht="10.5" customHeight="1" outlineLevel="2">
      <c r="A476" s="273">
        <v>6</v>
      </c>
      <c r="B476" s="273">
        <v>2013</v>
      </c>
      <c r="C476" s="275" t="s">
        <v>391</v>
      </c>
      <c r="D476" s="293" t="s">
        <v>1849</v>
      </c>
      <c r="E476" s="279" t="s">
        <v>433</v>
      </c>
      <c r="F476" s="277">
        <v>41426</v>
      </c>
      <c r="G476" s="275" t="s">
        <v>1850</v>
      </c>
      <c r="H476" s="273">
        <v>5</v>
      </c>
      <c r="I476" s="275" t="s">
        <v>392</v>
      </c>
      <c r="J476" s="335"/>
      <c r="K476" s="333"/>
      <c r="L476" s="313"/>
      <c r="M476" s="313"/>
      <c r="P476" s="340"/>
    </row>
    <row r="477" spans="1:16" s="316" customFormat="1" ht="10.5" customHeight="1" outlineLevel="2">
      <c r="A477" s="273">
        <v>5</v>
      </c>
      <c r="B477" s="273">
        <v>2013</v>
      </c>
      <c r="C477" s="275" t="s">
        <v>391</v>
      </c>
      <c r="D477" s="293" t="s">
        <v>1849</v>
      </c>
      <c r="E477" s="279" t="s">
        <v>1602</v>
      </c>
      <c r="F477" s="277">
        <v>41419</v>
      </c>
      <c r="G477" s="275" t="s">
        <v>1850</v>
      </c>
      <c r="H477" s="273">
        <v>5</v>
      </c>
      <c r="I477" s="275" t="s">
        <v>392</v>
      </c>
      <c r="J477" s="325"/>
      <c r="K477" s="333"/>
      <c r="L477" s="313"/>
      <c r="M477" s="313"/>
      <c r="P477" s="340"/>
    </row>
    <row r="478" spans="1:16" s="316" customFormat="1" ht="10.5" customHeight="1" outlineLevel="1">
      <c r="A478" s="273"/>
      <c r="B478" s="273"/>
      <c r="C478" s="275"/>
      <c r="D478" s="293" t="s">
        <v>1851</v>
      </c>
      <c r="E478" s="279"/>
      <c r="F478" s="277"/>
      <c r="G478" s="275"/>
      <c r="H478" s="273">
        <f>SUBTOTAL(9,H476:H477)</f>
        <v>10</v>
      </c>
      <c r="I478" s="275"/>
      <c r="J478" s="325"/>
      <c r="K478" s="333"/>
      <c r="L478" s="313"/>
      <c r="M478" s="313"/>
      <c r="P478" s="340"/>
    </row>
    <row r="479" spans="1:16" s="316" customFormat="1" ht="10.5" customHeight="1" outlineLevel="2">
      <c r="A479" s="308">
        <v>2</v>
      </c>
      <c r="B479" s="308">
        <v>2013</v>
      </c>
      <c r="C479" s="309" t="s">
        <v>362</v>
      </c>
      <c r="D479" s="309" t="s">
        <v>1633</v>
      </c>
      <c r="E479" s="310" t="s">
        <v>378</v>
      </c>
      <c r="F479" s="311">
        <v>41321</v>
      </c>
      <c r="G479" s="312" t="s">
        <v>1634</v>
      </c>
      <c r="H479" s="308">
        <v>5</v>
      </c>
      <c r="I479" s="275" t="s">
        <v>463</v>
      </c>
      <c r="J479" s="278"/>
      <c r="K479" s="333"/>
      <c r="L479" s="333"/>
      <c r="M479" s="333"/>
      <c r="P479" s="340"/>
    </row>
    <row r="480" spans="1:16" s="316" customFormat="1" ht="10.5" customHeight="1" outlineLevel="2">
      <c r="A480" s="308">
        <v>11</v>
      </c>
      <c r="B480" s="308">
        <v>2013</v>
      </c>
      <c r="C480" s="309" t="s">
        <v>362</v>
      </c>
      <c r="D480" s="309" t="s">
        <v>1633</v>
      </c>
      <c r="E480" s="310" t="s">
        <v>393</v>
      </c>
      <c r="F480" s="311">
        <v>41594</v>
      </c>
      <c r="G480" s="312" t="s">
        <v>2040</v>
      </c>
      <c r="H480" s="308">
        <v>10</v>
      </c>
      <c r="I480" s="275" t="s">
        <v>379</v>
      </c>
      <c r="J480" s="278"/>
      <c r="K480" s="333"/>
      <c r="L480" s="333"/>
      <c r="M480" s="333"/>
      <c r="P480" s="340"/>
    </row>
    <row r="481" spans="1:16" s="316" customFormat="1" ht="10.5" customHeight="1" outlineLevel="1">
      <c r="A481" s="308"/>
      <c r="B481" s="308"/>
      <c r="C481" s="309"/>
      <c r="D481" s="309" t="s">
        <v>1635</v>
      </c>
      <c r="E481" s="310"/>
      <c r="F481" s="311"/>
      <c r="G481" s="312"/>
      <c r="H481" s="308">
        <f>SUBTOTAL(9,H479:H480)</f>
        <v>15</v>
      </c>
      <c r="I481" s="275"/>
      <c r="J481" s="278"/>
      <c r="K481" s="333"/>
      <c r="L481" s="333"/>
      <c r="M481" s="333"/>
      <c r="P481" s="340"/>
    </row>
    <row r="482" spans="1:16" s="316" customFormat="1" ht="10.5" customHeight="1" outlineLevel="2">
      <c r="A482" s="281">
        <v>3</v>
      </c>
      <c r="B482" s="281">
        <v>2011</v>
      </c>
      <c r="C482" s="283" t="s">
        <v>362</v>
      </c>
      <c r="D482" s="283" t="s">
        <v>736</v>
      </c>
      <c r="E482" s="292" t="s">
        <v>422</v>
      </c>
      <c r="F482" s="285">
        <v>40608</v>
      </c>
      <c r="G482" s="294" t="s">
        <v>737</v>
      </c>
      <c r="H482" s="281">
        <v>3</v>
      </c>
      <c r="I482" s="283" t="s">
        <v>494</v>
      </c>
      <c r="J482" s="278"/>
      <c r="K482" s="333"/>
      <c r="L482" s="333"/>
      <c r="M482" s="333"/>
      <c r="P482" s="340"/>
    </row>
    <row r="483" spans="1:16" s="316" customFormat="1" ht="10.5" customHeight="1" outlineLevel="2">
      <c r="A483" s="317">
        <v>3</v>
      </c>
      <c r="B483" s="318">
        <v>2012</v>
      </c>
      <c r="C483" s="319" t="s">
        <v>362</v>
      </c>
      <c r="D483" s="319" t="s">
        <v>1036</v>
      </c>
      <c r="E483" s="320" t="s">
        <v>422</v>
      </c>
      <c r="F483" s="321">
        <v>40972</v>
      </c>
      <c r="G483" s="319" t="s">
        <v>737</v>
      </c>
      <c r="H483" s="317">
        <v>10</v>
      </c>
      <c r="I483" s="319" t="s">
        <v>166</v>
      </c>
      <c r="K483" s="333"/>
      <c r="L483" s="333"/>
      <c r="M483" s="333"/>
      <c r="P483" s="340"/>
    </row>
    <row r="484" spans="1:16" s="316" customFormat="1" ht="10.5" customHeight="1" outlineLevel="1">
      <c r="A484" s="317"/>
      <c r="B484" s="318"/>
      <c r="C484" s="319"/>
      <c r="D484" s="319" t="s">
        <v>738</v>
      </c>
      <c r="E484" s="320"/>
      <c r="F484" s="321"/>
      <c r="G484" s="319"/>
      <c r="H484" s="317">
        <f>SUBTOTAL(9,H482:H483)</f>
        <v>13</v>
      </c>
      <c r="I484" s="319"/>
      <c r="K484" s="333"/>
      <c r="L484" s="333"/>
      <c r="M484" s="333"/>
      <c r="P484" s="340"/>
    </row>
    <row r="485" spans="1:16" s="316" customFormat="1" ht="10.5" customHeight="1" outlineLevel="2">
      <c r="A485" s="439">
        <v>5</v>
      </c>
      <c r="B485" s="439">
        <v>2012</v>
      </c>
      <c r="C485" s="440" t="s">
        <v>391</v>
      </c>
      <c r="D485" s="440" t="s">
        <v>1227</v>
      </c>
      <c r="E485" s="468" t="s">
        <v>325</v>
      </c>
      <c r="F485" s="469">
        <v>41049</v>
      </c>
      <c r="G485" s="441" t="s">
        <v>1334</v>
      </c>
      <c r="H485" s="439">
        <v>10</v>
      </c>
      <c r="I485" s="440" t="s">
        <v>268</v>
      </c>
      <c r="J485" s="313"/>
      <c r="K485" s="333"/>
      <c r="L485" s="322"/>
      <c r="M485" s="322"/>
      <c r="P485" s="340"/>
    </row>
    <row r="486" spans="1:16" s="316" customFormat="1" ht="10.5" customHeight="1" outlineLevel="1">
      <c r="A486" s="439"/>
      <c r="B486" s="439"/>
      <c r="C486" s="440"/>
      <c r="D486" s="440" t="s">
        <v>1229</v>
      </c>
      <c r="E486" s="468"/>
      <c r="F486" s="469"/>
      <c r="G486" s="441"/>
      <c r="H486" s="439">
        <f>SUBTOTAL(9,H485:H485)</f>
        <v>10</v>
      </c>
      <c r="I486" s="440"/>
      <c r="J486" s="313"/>
      <c r="K486" s="333"/>
      <c r="L486" s="322"/>
      <c r="M486" s="322"/>
      <c r="P486" s="340"/>
    </row>
    <row r="487" spans="1:16" s="322" customFormat="1" ht="10.5" customHeight="1" outlineLevel="2">
      <c r="A487" s="281">
        <v>3</v>
      </c>
      <c r="B487" s="281">
        <v>2011</v>
      </c>
      <c r="C487" s="283" t="s">
        <v>363</v>
      </c>
      <c r="D487" s="283" t="s">
        <v>530</v>
      </c>
      <c r="E487" s="292" t="s">
        <v>388</v>
      </c>
      <c r="F487" s="285">
        <v>40615</v>
      </c>
      <c r="G487" s="294" t="s">
        <v>772</v>
      </c>
      <c r="H487" s="281">
        <v>5</v>
      </c>
      <c r="I487" s="283" t="s">
        <v>396</v>
      </c>
      <c r="J487" s="313"/>
      <c r="K487" s="333"/>
      <c r="L487" s="333"/>
      <c r="M487" s="333"/>
      <c r="P487" s="281"/>
    </row>
    <row r="488" spans="1:16" s="316" customFormat="1" ht="10.5" customHeight="1" outlineLevel="2">
      <c r="A488" s="286">
        <v>3</v>
      </c>
      <c r="B488" s="287">
        <v>2012</v>
      </c>
      <c r="C488" s="288" t="s">
        <v>363</v>
      </c>
      <c r="D488" s="288" t="s">
        <v>530</v>
      </c>
      <c r="E488" s="289" t="s">
        <v>422</v>
      </c>
      <c r="F488" s="290">
        <v>40972</v>
      </c>
      <c r="G488" s="288" t="s">
        <v>1037</v>
      </c>
      <c r="H488" s="286">
        <v>3</v>
      </c>
      <c r="I488" s="288" t="s">
        <v>90</v>
      </c>
      <c r="J488" s="313"/>
      <c r="K488" s="333"/>
      <c r="L488" s="333"/>
      <c r="M488" s="333"/>
      <c r="P488" s="340"/>
    </row>
    <row r="489" spans="1:16" s="307" customFormat="1" ht="10.5" customHeight="1" outlineLevel="2">
      <c r="A489" s="286">
        <v>3</v>
      </c>
      <c r="B489" s="287">
        <v>2012</v>
      </c>
      <c r="C489" s="288" t="s">
        <v>363</v>
      </c>
      <c r="D489" s="288" t="s">
        <v>530</v>
      </c>
      <c r="E489" s="289" t="s">
        <v>422</v>
      </c>
      <c r="F489" s="290">
        <v>40972</v>
      </c>
      <c r="G489" s="288" t="s">
        <v>1038</v>
      </c>
      <c r="H489" s="286">
        <v>3</v>
      </c>
      <c r="I489" s="288" t="s">
        <v>86</v>
      </c>
      <c r="J489" s="271"/>
      <c r="K489" s="333"/>
      <c r="L489" s="333"/>
      <c r="M489" s="333"/>
      <c r="P489" s="286"/>
    </row>
    <row r="490" spans="1:16" s="316" customFormat="1" ht="10.5" customHeight="1" outlineLevel="2">
      <c r="A490" s="286">
        <v>3</v>
      </c>
      <c r="B490" s="287">
        <v>2012</v>
      </c>
      <c r="C490" s="288" t="s">
        <v>363</v>
      </c>
      <c r="D490" s="288" t="s">
        <v>530</v>
      </c>
      <c r="E490" s="289" t="s">
        <v>440</v>
      </c>
      <c r="F490" s="290">
        <v>40992</v>
      </c>
      <c r="G490" s="288" t="s">
        <v>1283</v>
      </c>
      <c r="H490" s="286">
        <v>10</v>
      </c>
      <c r="I490" s="288" t="s">
        <v>379</v>
      </c>
      <c r="J490" s="271"/>
      <c r="K490" s="333"/>
      <c r="L490" s="333"/>
      <c r="M490" s="333"/>
      <c r="P490" s="340"/>
    </row>
    <row r="491" spans="1:16" s="325" customFormat="1" ht="10.5" customHeight="1" outlineLevel="2">
      <c r="A491" s="286">
        <v>10</v>
      </c>
      <c r="B491" s="287">
        <v>2012</v>
      </c>
      <c r="C491" s="288" t="s">
        <v>363</v>
      </c>
      <c r="D491" s="288" t="s">
        <v>530</v>
      </c>
      <c r="E491" s="289" t="s">
        <v>416</v>
      </c>
      <c r="F491" s="290">
        <v>41196</v>
      </c>
      <c r="G491" s="288" t="s">
        <v>1529</v>
      </c>
      <c r="H491" s="286">
        <v>7</v>
      </c>
      <c r="I491" s="288" t="s">
        <v>676</v>
      </c>
      <c r="J491" s="271"/>
      <c r="K491" s="333"/>
      <c r="L491" s="333"/>
      <c r="M491" s="333"/>
      <c r="P491" s="339"/>
    </row>
    <row r="492" spans="1:16" s="278" customFormat="1" ht="10.5" customHeight="1" outlineLevel="2">
      <c r="A492" s="439">
        <v>5</v>
      </c>
      <c r="B492" s="439">
        <v>2012</v>
      </c>
      <c r="C492" s="440" t="s">
        <v>363</v>
      </c>
      <c r="D492" s="440" t="s">
        <v>530</v>
      </c>
      <c r="E492" s="468" t="s">
        <v>325</v>
      </c>
      <c r="F492" s="469">
        <v>41049</v>
      </c>
      <c r="G492" s="441" t="s">
        <v>1335</v>
      </c>
      <c r="H492" s="439">
        <v>10</v>
      </c>
      <c r="I492" s="440" t="s">
        <v>793</v>
      </c>
      <c r="J492" s="271"/>
      <c r="P492" s="273"/>
    </row>
    <row r="493" spans="1:16" s="325" customFormat="1" ht="10.5" customHeight="1" outlineLevel="2">
      <c r="A493" s="273">
        <v>3</v>
      </c>
      <c r="B493" s="273">
        <v>2013</v>
      </c>
      <c r="C493" s="275" t="s">
        <v>363</v>
      </c>
      <c r="D493" s="293" t="s">
        <v>530</v>
      </c>
      <c r="E493" s="279" t="s">
        <v>422</v>
      </c>
      <c r="F493" s="277">
        <v>41336</v>
      </c>
      <c r="G493" s="275" t="s">
        <v>1686</v>
      </c>
      <c r="H493" s="273">
        <v>10</v>
      </c>
      <c r="I493" s="275" t="s">
        <v>500</v>
      </c>
      <c r="J493" s="271"/>
      <c r="K493" s="333"/>
      <c r="L493" s="333"/>
      <c r="M493" s="333"/>
      <c r="P493" s="339"/>
    </row>
    <row r="494" spans="1:16" s="325" customFormat="1" ht="10.5" customHeight="1" outlineLevel="2">
      <c r="A494" s="273">
        <v>3</v>
      </c>
      <c r="B494" s="273">
        <v>2013</v>
      </c>
      <c r="C494" s="275" t="s">
        <v>363</v>
      </c>
      <c r="D494" s="293" t="s">
        <v>530</v>
      </c>
      <c r="E494" s="279" t="s">
        <v>394</v>
      </c>
      <c r="F494" s="277">
        <v>41350</v>
      </c>
      <c r="G494" s="275" t="s">
        <v>1724</v>
      </c>
      <c r="H494" s="273">
        <v>10</v>
      </c>
      <c r="I494" s="275" t="s">
        <v>379</v>
      </c>
      <c r="J494" s="316"/>
      <c r="K494" s="333"/>
      <c r="L494" s="333"/>
      <c r="M494" s="333"/>
      <c r="P494" s="339"/>
    </row>
    <row r="495" spans="1:16" s="313" customFormat="1" ht="10.5" customHeight="1" outlineLevel="2">
      <c r="A495" s="273">
        <v>6</v>
      </c>
      <c r="B495" s="273">
        <v>2013</v>
      </c>
      <c r="C495" s="293" t="s">
        <v>363</v>
      </c>
      <c r="D495" s="275" t="s">
        <v>530</v>
      </c>
      <c r="E495" s="279" t="s">
        <v>325</v>
      </c>
      <c r="F495" s="277">
        <v>41434</v>
      </c>
      <c r="G495" s="275" t="s">
        <v>1852</v>
      </c>
      <c r="H495" s="273">
        <v>7</v>
      </c>
      <c r="I495" s="275" t="s">
        <v>333</v>
      </c>
      <c r="J495" s="307"/>
      <c r="K495" s="333"/>
      <c r="L495" s="271"/>
      <c r="M495" s="271"/>
      <c r="P495" s="317"/>
    </row>
    <row r="496" spans="1:16" s="313" customFormat="1" ht="10.5" customHeight="1" outlineLevel="2">
      <c r="A496" s="273">
        <v>6</v>
      </c>
      <c r="B496" s="273">
        <v>2013</v>
      </c>
      <c r="C496" s="293" t="s">
        <v>363</v>
      </c>
      <c r="D496" s="275" t="s">
        <v>530</v>
      </c>
      <c r="E496" s="279" t="s">
        <v>1758</v>
      </c>
      <c r="F496" s="277">
        <v>41440</v>
      </c>
      <c r="G496" s="275" t="s">
        <v>1852</v>
      </c>
      <c r="H496" s="273">
        <v>5</v>
      </c>
      <c r="I496" s="275" t="s">
        <v>1853</v>
      </c>
      <c r="J496" s="307"/>
      <c r="K496" s="333"/>
      <c r="L496" s="271"/>
      <c r="M496" s="271"/>
      <c r="P496" s="317"/>
    </row>
    <row r="497" spans="1:16" s="278" customFormat="1" ht="10.5" customHeight="1" outlineLevel="2">
      <c r="A497" s="273">
        <v>10</v>
      </c>
      <c r="B497" s="274">
        <v>2013</v>
      </c>
      <c r="C497" s="275" t="s">
        <v>363</v>
      </c>
      <c r="D497" s="275" t="s">
        <v>530</v>
      </c>
      <c r="E497" s="276" t="s">
        <v>416</v>
      </c>
      <c r="F497" s="277">
        <v>41560</v>
      </c>
      <c r="G497" s="275" t="s">
        <v>1854</v>
      </c>
      <c r="H497" s="273">
        <v>10</v>
      </c>
      <c r="I497" s="275" t="s">
        <v>449</v>
      </c>
      <c r="P497" s="273"/>
    </row>
    <row r="498" spans="1:16" s="278" customFormat="1" ht="10.5" customHeight="1" outlineLevel="2">
      <c r="A498" s="273">
        <v>10</v>
      </c>
      <c r="B498" s="274">
        <v>2013</v>
      </c>
      <c r="C498" s="275" t="s">
        <v>363</v>
      </c>
      <c r="D498" s="275" t="s">
        <v>530</v>
      </c>
      <c r="E498" s="276" t="s">
        <v>416</v>
      </c>
      <c r="F498" s="277">
        <v>41560</v>
      </c>
      <c r="G498" s="275" t="s">
        <v>1855</v>
      </c>
      <c r="H498" s="273">
        <v>7</v>
      </c>
      <c r="I498" s="275" t="s">
        <v>145</v>
      </c>
      <c r="P498" s="273"/>
    </row>
    <row r="499" spans="1:16" s="278" customFormat="1" ht="10.5" customHeight="1" outlineLevel="2">
      <c r="A499" s="273">
        <v>10</v>
      </c>
      <c r="B499" s="274">
        <v>2013</v>
      </c>
      <c r="C499" s="275" t="s">
        <v>363</v>
      </c>
      <c r="D499" s="275" t="s">
        <v>530</v>
      </c>
      <c r="E499" s="276" t="s">
        <v>416</v>
      </c>
      <c r="F499" s="277">
        <v>41560</v>
      </c>
      <c r="G499" s="275" t="s">
        <v>1856</v>
      </c>
      <c r="H499" s="273">
        <v>7</v>
      </c>
      <c r="I499" s="275" t="s">
        <v>78</v>
      </c>
      <c r="P499" s="273"/>
    </row>
    <row r="500" spans="1:16" s="278" customFormat="1" ht="10.5" customHeight="1" outlineLevel="2">
      <c r="A500" s="273">
        <v>10</v>
      </c>
      <c r="B500" s="274">
        <v>2013</v>
      </c>
      <c r="C500" s="275" t="s">
        <v>363</v>
      </c>
      <c r="D500" s="275" t="s">
        <v>530</v>
      </c>
      <c r="E500" s="276" t="s">
        <v>416</v>
      </c>
      <c r="F500" s="277">
        <v>41560</v>
      </c>
      <c r="G500" s="275" t="s">
        <v>1857</v>
      </c>
      <c r="H500" s="273">
        <v>10</v>
      </c>
      <c r="I500" s="275" t="s">
        <v>906</v>
      </c>
      <c r="P500" s="273"/>
    </row>
    <row r="501" spans="1:16" s="278" customFormat="1" ht="10.5" customHeight="1" outlineLevel="1">
      <c r="A501" s="273"/>
      <c r="B501" s="274"/>
      <c r="C501" s="275"/>
      <c r="D501" s="275" t="s">
        <v>532</v>
      </c>
      <c r="E501" s="276"/>
      <c r="F501" s="277"/>
      <c r="G501" s="275"/>
      <c r="H501" s="273">
        <f>SUBTOTAL(9,H487:H500)</f>
        <v>104</v>
      </c>
      <c r="I501" s="275"/>
      <c r="P501" s="273"/>
    </row>
    <row r="502" spans="1:11" s="313" customFormat="1" ht="10.5" customHeight="1" outlineLevel="2">
      <c r="A502" s="286">
        <v>10</v>
      </c>
      <c r="B502" s="287">
        <v>2012</v>
      </c>
      <c r="C502" s="288" t="s">
        <v>362</v>
      </c>
      <c r="D502" s="288" t="s">
        <v>76</v>
      </c>
      <c r="E502" s="289" t="s">
        <v>416</v>
      </c>
      <c r="F502" s="290">
        <v>41196</v>
      </c>
      <c r="G502" s="288" t="s">
        <v>1475</v>
      </c>
      <c r="H502" s="286">
        <v>7</v>
      </c>
      <c r="I502" s="288" t="s">
        <v>1476</v>
      </c>
      <c r="J502" s="278"/>
      <c r="K502" s="333"/>
    </row>
    <row r="503" spans="1:16" s="278" customFormat="1" ht="10.5" customHeight="1" outlineLevel="2">
      <c r="A503" s="273">
        <v>10</v>
      </c>
      <c r="B503" s="274">
        <v>2013</v>
      </c>
      <c r="C503" s="275" t="s">
        <v>362</v>
      </c>
      <c r="D503" s="275" t="s">
        <v>76</v>
      </c>
      <c r="E503" s="276" t="s">
        <v>416</v>
      </c>
      <c r="F503" s="277">
        <v>41560</v>
      </c>
      <c r="G503" s="275" t="s">
        <v>1858</v>
      </c>
      <c r="H503" s="273">
        <v>7</v>
      </c>
      <c r="I503" s="275" t="s">
        <v>883</v>
      </c>
      <c r="P503" s="273"/>
    </row>
    <row r="504" spans="1:16" s="278" customFormat="1" ht="10.5" customHeight="1" outlineLevel="1">
      <c r="A504" s="273"/>
      <c r="B504" s="274"/>
      <c r="C504" s="275"/>
      <c r="D504" s="275" t="s">
        <v>77</v>
      </c>
      <c r="E504" s="276"/>
      <c r="F504" s="277"/>
      <c r="G504" s="275"/>
      <c r="H504" s="273">
        <f>SUBTOTAL(9,H502:H503)</f>
        <v>14</v>
      </c>
      <c r="I504" s="275"/>
      <c r="P504" s="273"/>
    </row>
    <row r="505" spans="1:16" s="335" customFormat="1" ht="10.5" customHeight="1" outlineLevel="2">
      <c r="A505" s="286">
        <v>3</v>
      </c>
      <c r="B505" s="287">
        <v>2012</v>
      </c>
      <c r="C505" s="288" t="s">
        <v>363</v>
      </c>
      <c r="D505" s="288" t="s">
        <v>93</v>
      </c>
      <c r="E505" s="289" t="s">
        <v>422</v>
      </c>
      <c r="F505" s="290">
        <v>40972</v>
      </c>
      <c r="G505" s="288" t="s">
        <v>1039</v>
      </c>
      <c r="H505" s="286">
        <v>10</v>
      </c>
      <c r="I505" s="288" t="s">
        <v>501</v>
      </c>
      <c r="J505" s="348"/>
      <c r="K505" s="333"/>
      <c r="L505" s="322"/>
      <c r="M505" s="322"/>
      <c r="P505" s="346"/>
    </row>
    <row r="506" spans="1:16" s="313" customFormat="1" ht="10.5" customHeight="1" outlineLevel="2">
      <c r="A506" s="286">
        <v>3</v>
      </c>
      <c r="B506" s="287">
        <v>2012</v>
      </c>
      <c r="C506" s="288" t="s">
        <v>363</v>
      </c>
      <c r="D506" s="288" t="s">
        <v>93</v>
      </c>
      <c r="E506" s="289" t="s">
        <v>422</v>
      </c>
      <c r="F506" s="290">
        <v>40972</v>
      </c>
      <c r="G506" s="288" t="s">
        <v>47</v>
      </c>
      <c r="H506" s="286">
        <v>3</v>
      </c>
      <c r="I506" s="288" t="s">
        <v>1040</v>
      </c>
      <c r="K506" s="333"/>
      <c r="L506" s="271"/>
      <c r="M506" s="271"/>
      <c r="P506" s="317"/>
    </row>
    <row r="507" spans="1:16" s="335" customFormat="1" ht="10.5" customHeight="1" outlineLevel="2">
      <c r="A507" s="273">
        <v>6</v>
      </c>
      <c r="B507" s="273">
        <v>2013</v>
      </c>
      <c r="C507" s="293" t="s">
        <v>363</v>
      </c>
      <c r="D507" s="275" t="s">
        <v>93</v>
      </c>
      <c r="E507" s="279" t="s">
        <v>325</v>
      </c>
      <c r="F507" s="277">
        <v>41434</v>
      </c>
      <c r="G507" s="275" t="s">
        <v>1859</v>
      </c>
      <c r="H507" s="273">
        <v>7</v>
      </c>
      <c r="I507" s="275" t="s">
        <v>293</v>
      </c>
      <c r="J507" s="278"/>
      <c r="K507" s="333"/>
      <c r="L507" s="333"/>
      <c r="M507" s="333"/>
      <c r="P507" s="346"/>
    </row>
    <row r="508" spans="1:16" s="326" customFormat="1" ht="10.5" customHeight="1" outlineLevel="2">
      <c r="A508" s="273">
        <v>6</v>
      </c>
      <c r="B508" s="273">
        <v>2013</v>
      </c>
      <c r="C508" s="293" t="s">
        <v>363</v>
      </c>
      <c r="D508" s="275" t="s">
        <v>93</v>
      </c>
      <c r="E508" s="279" t="s">
        <v>325</v>
      </c>
      <c r="F508" s="277">
        <v>41434</v>
      </c>
      <c r="G508" s="275" t="s">
        <v>1860</v>
      </c>
      <c r="H508" s="273">
        <v>7</v>
      </c>
      <c r="I508" s="275" t="s">
        <v>235</v>
      </c>
      <c r="J508" s="322"/>
      <c r="K508" s="333"/>
      <c r="L508" s="333"/>
      <c r="M508" s="333"/>
      <c r="P508" s="265"/>
    </row>
    <row r="509" spans="1:16" s="326" customFormat="1" ht="10.5" customHeight="1" outlineLevel="2">
      <c r="A509" s="273">
        <v>6</v>
      </c>
      <c r="B509" s="273">
        <v>2013</v>
      </c>
      <c r="C509" s="293" t="s">
        <v>363</v>
      </c>
      <c r="D509" s="275" t="s">
        <v>93</v>
      </c>
      <c r="E509" s="279" t="s">
        <v>399</v>
      </c>
      <c r="F509" s="277">
        <v>41455</v>
      </c>
      <c r="G509" s="275" t="s">
        <v>1861</v>
      </c>
      <c r="H509" s="273">
        <v>10</v>
      </c>
      <c r="I509" s="275" t="s">
        <v>379</v>
      </c>
      <c r="J509" s="322"/>
      <c r="K509" s="333"/>
      <c r="L509" s="333"/>
      <c r="M509" s="333"/>
      <c r="P509" s="265"/>
    </row>
    <row r="510" spans="1:16" s="326" customFormat="1" ht="10.5" customHeight="1" outlineLevel="1">
      <c r="A510" s="273"/>
      <c r="B510" s="273"/>
      <c r="C510" s="293"/>
      <c r="D510" s="275" t="s">
        <v>94</v>
      </c>
      <c r="E510" s="279"/>
      <c r="F510" s="277"/>
      <c r="G510" s="275"/>
      <c r="H510" s="273">
        <f>SUBTOTAL(9,H505:H509)</f>
        <v>37</v>
      </c>
      <c r="I510" s="275"/>
      <c r="J510" s="322"/>
      <c r="K510" s="333"/>
      <c r="L510" s="333"/>
      <c r="M510" s="333"/>
      <c r="P510" s="265"/>
    </row>
    <row r="511" spans="1:16" s="348" customFormat="1" ht="10.5" customHeight="1" outlineLevel="2">
      <c r="A511" s="281">
        <v>3</v>
      </c>
      <c r="B511" s="281">
        <v>2011</v>
      </c>
      <c r="C511" s="283" t="s">
        <v>363</v>
      </c>
      <c r="D511" s="283" t="s">
        <v>218</v>
      </c>
      <c r="E511" s="292" t="s">
        <v>422</v>
      </c>
      <c r="F511" s="285">
        <v>40608</v>
      </c>
      <c r="G511" s="294" t="s">
        <v>122</v>
      </c>
      <c r="H511" s="281">
        <v>10</v>
      </c>
      <c r="I511" s="283" t="s">
        <v>531</v>
      </c>
      <c r="J511" s="307"/>
      <c r="K511" s="333"/>
      <c r="L511" s="333"/>
      <c r="M511" s="333"/>
      <c r="P511" s="355"/>
    </row>
    <row r="512" spans="1:16" s="322" customFormat="1" ht="10.5" customHeight="1" outlineLevel="2">
      <c r="A512" s="281">
        <v>3</v>
      </c>
      <c r="B512" s="281">
        <v>2011</v>
      </c>
      <c r="C512" s="283" t="s">
        <v>363</v>
      </c>
      <c r="D512" s="283" t="s">
        <v>218</v>
      </c>
      <c r="E512" s="292" t="s">
        <v>422</v>
      </c>
      <c r="F512" s="285">
        <v>40608</v>
      </c>
      <c r="G512" s="294" t="s">
        <v>739</v>
      </c>
      <c r="H512" s="281">
        <v>10</v>
      </c>
      <c r="I512" s="283" t="s">
        <v>537</v>
      </c>
      <c r="J512" s="278"/>
      <c r="K512" s="333"/>
      <c r="L512" s="333"/>
      <c r="M512" s="333"/>
      <c r="P512" s="281"/>
    </row>
    <row r="513" spans="1:16" s="278" customFormat="1" ht="10.5" customHeight="1" outlineLevel="2">
      <c r="A513" s="281">
        <v>3</v>
      </c>
      <c r="B513" s="281">
        <v>2011</v>
      </c>
      <c r="C513" s="283" t="s">
        <v>363</v>
      </c>
      <c r="D513" s="283" t="s">
        <v>218</v>
      </c>
      <c r="E513" s="292" t="s">
        <v>422</v>
      </c>
      <c r="F513" s="285">
        <v>40608</v>
      </c>
      <c r="G513" s="294" t="s">
        <v>600</v>
      </c>
      <c r="H513" s="281">
        <v>10</v>
      </c>
      <c r="I513" s="283" t="s">
        <v>69</v>
      </c>
      <c r="P513" s="273"/>
    </row>
    <row r="514" spans="1:16" s="278" customFormat="1" ht="10.5" customHeight="1" outlineLevel="2">
      <c r="A514" s="281">
        <v>7</v>
      </c>
      <c r="B514" s="281">
        <v>2011</v>
      </c>
      <c r="C514" s="283" t="s">
        <v>363</v>
      </c>
      <c r="D514" s="283" t="s">
        <v>218</v>
      </c>
      <c r="E514" s="292" t="s">
        <v>389</v>
      </c>
      <c r="F514" s="285">
        <v>40747</v>
      </c>
      <c r="G514" s="294" t="s">
        <v>863</v>
      </c>
      <c r="H514" s="281">
        <v>5</v>
      </c>
      <c r="I514" s="283" t="s">
        <v>364</v>
      </c>
      <c r="J514" s="356"/>
      <c r="P514" s="273"/>
    </row>
    <row r="515" spans="1:16" s="341" customFormat="1" ht="10.5" customHeight="1" outlineLevel="2">
      <c r="A515" s="281">
        <v>7</v>
      </c>
      <c r="B515" s="281">
        <v>2011</v>
      </c>
      <c r="C515" s="283" t="s">
        <v>363</v>
      </c>
      <c r="D515" s="283" t="s">
        <v>218</v>
      </c>
      <c r="E515" s="292" t="s">
        <v>375</v>
      </c>
      <c r="F515" s="285">
        <v>40742</v>
      </c>
      <c r="G515" s="294" t="s">
        <v>859</v>
      </c>
      <c r="H515" s="281">
        <v>5</v>
      </c>
      <c r="I515" s="283" t="s">
        <v>364</v>
      </c>
      <c r="J515" s="357"/>
      <c r="K515" s="333"/>
      <c r="L515" s="333"/>
      <c r="M515" s="333"/>
      <c r="P515" s="358"/>
    </row>
    <row r="516" spans="1:16" s="324" customFormat="1" ht="10.5" customHeight="1" outlineLevel="2">
      <c r="A516" s="281">
        <v>10</v>
      </c>
      <c r="B516" s="282">
        <v>2011</v>
      </c>
      <c r="C516" s="283" t="s">
        <v>363</v>
      </c>
      <c r="D516" s="283" t="s">
        <v>218</v>
      </c>
      <c r="E516" s="284" t="s">
        <v>222</v>
      </c>
      <c r="F516" s="285">
        <v>40824</v>
      </c>
      <c r="G516" s="283" t="s">
        <v>907</v>
      </c>
      <c r="H516" s="281">
        <v>10</v>
      </c>
      <c r="I516" s="283" t="s">
        <v>460</v>
      </c>
      <c r="J516" s="271"/>
      <c r="K516" s="333"/>
      <c r="L516" s="333"/>
      <c r="M516" s="333"/>
      <c r="P516" s="338"/>
    </row>
    <row r="517" spans="1:16" s="324" customFormat="1" ht="10.5" customHeight="1" outlineLevel="2">
      <c r="A517" s="281">
        <v>11</v>
      </c>
      <c r="B517" s="282">
        <v>2011</v>
      </c>
      <c r="C517" s="283" t="s">
        <v>363</v>
      </c>
      <c r="D517" s="283" t="s">
        <v>218</v>
      </c>
      <c r="E517" s="284" t="s">
        <v>395</v>
      </c>
      <c r="F517" s="285">
        <v>40853</v>
      </c>
      <c r="G517" s="283" t="s">
        <v>122</v>
      </c>
      <c r="H517" s="281">
        <v>5</v>
      </c>
      <c r="I517" s="283" t="s">
        <v>396</v>
      </c>
      <c r="J517" s="271"/>
      <c r="K517" s="333"/>
      <c r="L517" s="333"/>
      <c r="M517" s="333"/>
      <c r="P517" s="338"/>
    </row>
    <row r="518" spans="1:16" s="324" customFormat="1" ht="10.5" customHeight="1" outlineLevel="2">
      <c r="A518" s="281">
        <v>3</v>
      </c>
      <c r="B518" s="281">
        <v>2011</v>
      </c>
      <c r="C518" s="283" t="s">
        <v>363</v>
      </c>
      <c r="D518" s="283" t="s">
        <v>218</v>
      </c>
      <c r="E518" s="292" t="s">
        <v>440</v>
      </c>
      <c r="F518" s="285">
        <v>40628</v>
      </c>
      <c r="G518" s="294" t="s">
        <v>781</v>
      </c>
      <c r="H518" s="281">
        <v>5</v>
      </c>
      <c r="I518" s="283" t="s">
        <v>364</v>
      </c>
      <c r="J518" s="271"/>
      <c r="K518" s="333"/>
      <c r="L518" s="333"/>
      <c r="M518" s="333"/>
      <c r="P518" s="338"/>
    </row>
    <row r="519" spans="1:16" s="324" customFormat="1" ht="10.5" customHeight="1" outlineLevel="2">
      <c r="A519" s="281">
        <v>10</v>
      </c>
      <c r="B519" s="282">
        <v>2011</v>
      </c>
      <c r="C519" s="283" t="s">
        <v>363</v>
      </c>
      <c r="D519" s="283" t="s">
        <v>218</v>
      </c>
      <c r="E519" s="284" t="s">
        <v>416</v>
      </c>
      <c r="F519" s="285">
        <v>40839</v>
      </c>
      <c r="G519" s="283" t="s">
        <v>907</v>
      </c>
      <c r="H519" s="281">
        <v>10</v>
      </c>
      <c r="I519" s="283" t="s">
        <v>458</v>
      </c>
      <c r="J519" s="313"/>
      <c r="K519" s="333"/>
      <c r="L519" s="333"/>
      <c r="M519" s="333"/>
      <c r="P519" s="338"/>
    </row>
    <row r="520" spans="1:16" s="324" customFormat="1" ht="10.5" customHeight="1" outlineLevel="2">
      <c r="A520" s="281">
        <v>2</v>
      </c>
      <c r="B520" s="282">
        <v>2011</v>
      </c>
      <c r="C520" s="283" t="s">
        <v>363</v>
      </c>
      <c r="D520" s="283" t="s">
        <v>218</v>
      </c>
      <c r="E520" s="284" t="s">
        <v>397</v>
      </c>
      <c r="F520" s="285">
        <v>40594</v>
      </c>
      <c r="G520" s="283" t="s">
        <v>122</v>
      </c>
      <c r="H520" s="281">
        <v>5</v>
      </c>
      <c r="I520" s="283" t="s">
        <v>396</v>
      </c>
      <c r="J520" s="313"/>
      <c r="K520" s="307"/>
      <c r="L520" s="333"/>
      <c r="M520" s="333"/>
      <c r="P520" s="338"/>
    </row>
    <row r="521" spans="1:16" s="324" customFormat="1" ht="10.5" customHeight="1" outlineLevel="2">
      <c r="A521" s="281">
        <v>11</v>
      </c>
      <c r="B521" s="282">
        <v>2011</v>
      </c>
      <c r="C521" s="283" t="s">
        <v>363</v>
      </c>
      <c r="D521" s="283" t="s">
        <v>218</v>
      </c>
      <c r="E521" s="284" t="s">
        <v>393</v>
      </c>
      <c r="F521" s="285">
        <v>40848</v>
      </c>
      <c r="G521" s="283" t="s">
        <v>964</v>
      </c>
      <c r="H521" s="281">
        <v>5</v>
      </c>
      <c r="I521" s="283" t="s">
        <v>396</v>
      </c>
      <c r="J521" s="271"/>
      <c r="K521" s="307"/>
      <c r="L521" s="333"/>
      <c r="M521" s="333"/>
      <c r="P521" s="338"/>
    </row>
    <row r="522" spans="1:13" s="335" customFormat="1" ht="10.5" customHeight="1" outlineLevel="2">
      <c r="A522" s="286">
        <v>3</v>
      </c>
      <c r="B522" s="287">
        <v>2012</v>
      </c>
      <c r="C522" s="288" t="s">
        <v>363</v>
      </c>
      <c r="D522" s="288" t="s">
        <v>218</v>
      </c>
      <c r="E522" s="289" t="s">
        <v>422</v>
      </c>
      <c r="F522" s="290">
        <v>40972</v>
      </c>
      <c r="G522" s="288" t="s">
        <v>1041</v>
      </c>
      <c r="H522" s="286">
        <v>7</v>
      </c>
      <c r="I522" s="288" t="s">
        <v>499</v>
      </c>
      <c r="J522" s="326"/>
      <c r="K522" s="307"/>
      <c r="L522" s="333"/>
      <c r="M522" s="333"/>
    </row>
    <row r="523" spans="1:13" s="324" customFormat="1" ht="10.5" customHeight="1" outlineLevel="2">
      <c r="A523" s="286">
        <v>12</v>
      </c>
      <c r="B523" s="287">
        <v>2012</v>
      </c>
      <c r="C523" s="288" t="s">
        <v>363</v>
      </c>
      <c r="D523" s="288" t="s">
        <v>218</v>
      </c>
      <c r="E523" s="289" t="s">
        <v>390</v>
      </c>
      <c r="F523" s="290">
        <v>40943</v>
      </c>
      <c r="G523" s="288" t="s">
        <v>991</v>
      </c>
      <c r="H523" s="286">
        <v>5</v>
      </c>
      <c r="I523" s="288" t="s">
        <v>459</v>
      </c>
      <c r="J523" s="326"/>
      <c r="K523" s="333"/>
      <c r="L523" s="333"/>
      <c r="M523" s="333"/>
    </row>
    <row r="524" spans="1:13" s="324" customFormat="1" ht="10.5" customHeight="1" outlineLevel="2">
      <c r="A524" s="286">
        <v>12</v>
      </c>
      <c r="B524" s="287">
        <v>2012</v>
      </c>
      <c r="C524" s="288" t="s">
        <v>363</v>
      </c>
      <c r="D524" s="288" t="s">
        <v>218</v>
      </c>
      <c r="E524" s="289" t="s">
        <v>397</v>
      </c>
      <c r="F524" s="290">
        <v>40951</v>
      </c>
      <c r="G524" s="288" t="s">
        <v>992</v>
      </c>
      <c r="H524" s="286">
        <v>5</v>
      </c>
      <c r="I524" s="288" t="s">
        <v>364</v>
      </c>
      <c r="J524" s="313"/>
      <c r="K524" s="333"/>
      <c r="L524" s="333"/>
      <c r="M524" s="333"/>
    </row>
    <row r="525" spans="1:13" s="313" customFormat="1" ht="10.5" customHeight="1" outlineLevel="2">
      <c r="A525" s="439">
        <v>11</v>
      </c>
      <c r="B525" s="439">
        <v>2012</v>
      </c>
      <c r="C525" s="440" t="s">
        <v>363</v>
      </c>
      <c r="D525" s="440" t="s">
        <v>218</v>
      </c>
      <c r="E525" s="468" t="s">
        <v>393</v>
      </c>
      <c r="F525" s="469">
        <v>41219</v>
      </c>
      <c r="G525" s="441" t="s">
        <v>1595</v>
      </c>
      <c r="H525" s="439">
        <v>5</v>
      </c>
      <c r="I525" s="440" t="s">
        <v>459</v>
      </c>
      <c r="K525" s="333"/>
      <c r="L525" s="333"/>
      <c r="M525" s="333"/>
    </row>
    <row r="526" spans="1:13" s="313" customFormat="1" ht="10.5" customHeight="1" outlineLevel="2">
      <c r="A526" s="439">
        <v>5</v>
      </c>
      <c r="B526" s="439">
        <v>2012</v>
      </c>
      <c r="C526" s="440" t="s">
        <v>363</v>
      </c>
      <c r="D526" s="440" t="s">
        <v>218</v>
      </c>
      <c r="E526" s="468" t="s">
        <v>325</v>
      </c>
      <c r="F526" s="469">
        <v>41049</v>
      </c>
      <c r="G526" s="441" t="s">
        <v>1305</v>
      </c>
      <c r="H526" s="439">
        <v>3</v>
      </c>
      <c r="I526" s="440" t="s">
        <v>240</v>
      </c>
      <c r="J526" s="271"/>
      <c r="K526" s="333"/>
      <c r="L526" s="271"/>
      <c r="M526" s="271"/>
    </row>
    <row r="527" spans="1:13" s="313" customFormat="1" ht="10.5" customHeight="1" outlineLevel="2">
      <c r="A527" s="273">
        <v>3</v>
      </c>
      <c r="B527" s="273">
        <v>2013</v>
      </c>
      <c r="C527" s="275" t="s">
        <v>363</v>
      </c>
      <c r="D527" s="293" t="s">
        <v>218</v>
      </c>
      <c r="E527" s="279" t="s">
        <v>422</v>
      </c>
      <c r="F527" s="277">
        <v>41336</v>
      </c>
      <c r="G527" s="275" t="s">
        <v>1687</v>
      </c>
      <c r="H527" s="273">
        <v>7</v>
      </c>
      <c r="I527" s="275" t="s">
        <v>184</v>
      </c>
      <c r="J527" s="271"/>
      <c r="K527" s="333"/>
      <c r="L527" s="271"/>
      <c r="M527" s="271"/>
    </row>
    <row r="528" spans="1:13" s="313" customFormat="1" ht="10.5" customHeight="1" outlineLevel="2">
      <c r="A528" s="273">
        <v>6</v>
      </c>
      <c r="B528" s="273">
        <v>2013</v>
      </c>
      <c r="C528" s="293" t="s">
        <v>363</v>
      </c>
      <c r="D528" s="275" t="s">
        <v>218</v>
      </c>
      <c r="E528" s="279" t="s">
        <v>325</v>
      </c>
      <c r="F528" s="277">
        <v>41434</v>
      </c>
      <c r="G528" s="275" t="s">
        <v>1862</v>
      </c>
      <c r="H528" s="273">
        <v>7</v>
      </c>
      <c r="I528" s="275" t="s">
        <v>529</v>
      </c>
      <c r="J528" s="326"/>
      <c r="K528" s="333"/>
      <c r="L528" s="271"/>
      <c r="M528" s="271"/>
    </row>
    <row r="529" spans="1:13" s="313" customFormat="1" ht="10.5" customHeight="1" outlineLevel="2">
      <c r="A529" s="273">
        <v>6</v>
      </c>
      <c r="B529" s="273">
        <v>2013</v>
      </c>
      <c r="C529" s="293" t="s">
        <v>363</v>
      </c>
      <c r="D529" s="275" t="s">
        <v>218</v>
      </c>
      <c r="E529" s="279" t="s">
        <v>325</v>
      </c>
      <c r="F529" s="277">
        <v>41434</v>
      </c>
      <c r="G529" s="275" t="s">
        <v>1863</v>
      </c>
      <c r="H529" s="273">
        <v>10</v>
      </c>
      <c r="I529" s="275" t="s">
        <v>793</v>
      </c>
      <c r="J529" s="307"/>
      <c r="K529" s="333"/>
      <c r="L529" s="307"/>
      <c r="M529" s="307"/>
    </row>
    <row r="530" spans="1:13" s="313" customFormat="1" ht="10.5" customHeight="1" outlineLevel="2">
      <c r="A530" s="273">
        <v>6</v>
      </c>
      <c r="B530" s="273">
        <v>2013</v>
      </c>
      <c r="C530" s="293" t="s">
        <v>363</v>
      </c>
      <c r="D530" s="275" t="s">
        <v>218</v>
      </c>
      <c r="E530" s="279" t="s">
        <v>325</v>
      </c>
      <c r="F530" s="277">
        <v>41434</v>
      </c>
      <c r="G530" s="275" t="s">
        <v>1864</v>
      </c>
      <c r="H530" s="273">
        <v>10</v>
      </c>
      <c r="I530" s="275" t="s">
        <v>534</v>
      </c>
      <c r="J530" s="278"/>
      <c r="K530" s="333"/>
      <c r="L530" s="307"/>
      <c r="M530" s="307"/>
    </row>
    <row r="531" spans="1:13" s="313" customFormat="1" ht="10.5" customHeight="1" outlineLevel="2">
      <c r="A531" s="273">
        <v>9</v>
      </c>
      <c r="B531" s="273">
        <v>2013</v>
      </c>
      <c r="C531" s="293" t="s">
        <v>363</v>
      </c>
      <c r="D531" s="275" t="s">
        <v>218</v>
      </c>
      <c r="E531" s="279" t="s">
        <v>612</v>
      </c>
      <c r="F531" s="277">
        <v>41525</v>
      </c>
      <c r="G531" s="275" t="s">
        <v>1865</v>
      </c>
      <c r="H531" s="273">
        <v>10</v>
      </c>
      <c r="I531" s="275" t="s">
        <v>460</v>
      </c>
      <c r="J531" s="278"/>
      <c r="K531" s="333"/>
      <c r="L531" s="307"/>
      <c r="M531" s="307"/>
    </row>
    <row r="532" spans="1:16" s="278" customFormat="1" ht="10.5" customHeight="1" outlineLevel="2">
      <c r="A532" s="273">
        <v>10</v>
      </c>
      <c r="B532" s="274">
        <v>2013</v>
      </c>
      <c r="C532" s="275" t="s">
        <v>363</v>
      </c>
      <c r="D532" s="275" t="s">
        <v>218</v>
      </c>
      <c r="E532" s="276" t="s">
        <v>416</v>
      </c>
      <c r="F532" s="277">
        <v>41560</v>
      </c>
      <c r="G532" s="275" t="s">
        <v>1866</v>
      </c>
      <c r="H532" s="273">
        <v>7</v>
      </c>
      <c r="I532" s="275" t="s">
        <v>456</v>
      </c>
      <c r="P532" s="273"/>
    </row>
    <row r="533" spans="1:16" s="278" customFormat="1" ht="10.5" customHeight="1" outlineLevel="1">
      <c r="A533" s="273"/>
      <c r="B533" s="274"/>
      <c r="C533" s="275"/>
      <c r="D533" s="275" t="s">
        <v>219</v>
      </c>
      <c r="E533" s="276"/>
      <c r="F533" s="277"/>
      <c r="G533" s="275"/>
      <c r="H533" s="273">
        <f>SUBTOTAL(9,H511:H532)</f>
        <v>156</v>
      </c>
      <c r="I533" s="275"/>
      <c r="P533" s="273"/>
    </row>
    <row r="534" spans="1:13" s="313" customFormat="1" ht="10.5" customHeight="1" outlineLevel="2">
      <c r="A534" s="281">
        <v>3</v>
      </c>
      <c r="B534" s="281">
        <v>2011</v>
      </c>
      <c r="C534" s="283" t="s">
        <v>362</v>
      </c>
      <c r="D534" s="283" t="s">
        <v>117</v>
      </c>
      <c r="E534" s="284" t="s">
        <v>315</v>
      </c>
      <c r="F534" s="285">
        <v>40614</v>
      </c>
      <c r="G534" s="294" t="s">
        <v>764</v>
      </c>
      <c r="H534" s="281">
        <v>5</v>
      </c>
      <c r="I534" s="283" t="s">
        <v>387</v>
      </c>
      <c r="J534" s="278"/>
      <c r="K534" s="333"/>
      <c r="L534" s="307"/>
      <c r="M534" s="307"/>
    </row>
    <row r="535" spans="1:13" s="313" customFormat="1" ht="10.5" customHeight="1" outlineLevel="2">
      <c r="A535" s="273">
        <v>3</v>
      </c>
      <c r="B535" s="273">
        <v>2013</v>
      </c>
      <c r="C535" s="275" t="s">
        <v>362</v>
      </c>
      <c r="D535" s="275" t="s">
        <v>117</v>
      </c>
      <c r="E535" s="276" t="s">
        <v>389</v>
      </c>
      <c r="F535" s="277">
        <v>41349</v>
      </c>
      <c r="G535" s="349" t="s">
        <v>1748</v>
      </c>
      <c r="H535" s="273">
        <v>10</v>
      </c>
      <c r="I535" s="275" t="s">
        <v>379</v>
      </c>
      <c r="J535" s="278"/>
      <c r="K535" s="333"/>
      <c r="L535" s="307"/>
      <c r="M535" s="307"/>
    </row>
    <row r="536" spans="1:13" s="313" customFormat="1" ht="10.5" customHeight="1" outlineLevel="2">
      <c r="A536" s="273">
        <v>5</v>
      </c>
      <c r="B536" s="273">
        <v>2013</v>
      </c>
      <c r="C536" s="275" t="s">
        <v>362</v>
      </c>
      <c r="D536" s="275" t="s">
        <v>117</v>
      </c>
      <c r="E536" s="276" t="s">
        <v>375</v>
      </c>
      <c r="F536" s="277">
        <v>41412</v>
      </c>
      <c r="G536" s="349" t="s">
        <v>1748</v>
      </c>
      <c r="H536" s="273">
        <v>5</v>
      </c>
      <c r="I536" s="275" t="s">
        <v>376</v>
      </c>
      <c r="J536" s="278"/>
      <c r="K536" s="333"/>
      <c r="L536" s="307"/>
      <c r="M536" s="307"/>
    </row>
    <row r="537" spans="1:13" s="313" customFormat="1" ht="10.5" customHeight="1" outlineLevel="2">
      <c r="A537" s="273">
        <v>5</v>
      </c>
      <c r="B537" s="273">
        <v>2013</v>
      </c>
      <c r="C537" s="275" t="s">
        <v>362</v>
      </c>
      <c r="D537" s="275" t="s">
        <v>117</v>
      </c>
      <c r="E537" s="276" t="s">
        <v>375</v>
      </c>
      <c r="F537" s="277">
        <v>41412</v>
      </c>
      <c r="G537" s="349" t="s">
        <v>1867</v>
      </c>
      <c r="H537" s="273">
        <v>5</v>
      </c>
      <c r="I537" s="275" t="s">
        <v>396</v>
      </c>
      <c r="J537" s="322"/>
      <c r="K537" s="333"/>
      <c r="L537" s="333"/>
      <c r="M537" s="333"/>
    </row>
    <row r="538" spans="1:13" s="313" customFormat="1" ht="10.5" customHeight="1" outlineLevel="2">
      <c r="A538" s="273">
        <v>11</v>
      </c>
      <c r="B538" s="273">
        <v>2013</v>
      </c>
      <c r="C538" s="275" t="s">
        <v>362</v>
      </c>
      <c r="D538" s="275" t="s">
        <v>117</v>
      </c>
      <c r="E538" s="276" t="s">
        <v>315</v>
      </c>
      <c r="F538" s="277">
        <v>41582</v>
      </c>
      <c r="G538" s="349" t="s">
        <v>2041</v>
      </c>
      <c r="H538" s="273">
        <v>5</v>
      </c>
      <c r="I538" s="275" t="s">
        <v>387</v>
      </c>
      <c r="J538" s="322"/>
      <c r="K538" s="333"/>
      <c r="L538" s="333"/>
      <c r="M538" s="333"/>
    </row>
    <row r="539" spans="1:13" s="313" customFormat="1" ht="10.5" customHeight="1" outlineLevel="1">
      <c r="A539" s="273"/>
      <c r="B539" s="273"/>
      <c r="C539" s="275"/>
      <c r="D539" s="275" t="s">
        <v>140</v>
      </c>
      <c r="E539" s="276"/>
      <c r="F539" s="277"/>
      <c r="G539" s="349"/>
      <c r="H539" s="273">
        <f>SUBTOTAL(9,H534:H538)</f>
        <v>30</v>
      </c>
      <c r="I539" s="275"/>
      <c r="J539" s="322"/>
      <c r="K539" s="333"/>
      <c r="L539" s="333"/>
      <c r="M539" s="333"/>
    </row>
    <row r="540" spans="1:16" s="313" customFormat="1" ht="10.5" customHeight="1" outlineLevel="2">
      <c r="A540" s="281">
        <v>10</v>
      </c>
      <c r="B540" s="281">
        <v>2011</v>
      </c>
      <c r="C540" s="283" t="s">
        <v>391</v>
      </c>
      <c r="D540" s="283" t="s">
        <v>959</v>
      </c>
      <c r="E540" s="284" t="s">
        <v>222</v>
      </c>
      <c r="F540" s="285">
        <v>40824</v>
      </c>
      <c r="G540" s="294" t="s">
        <v>960</v>
      </c>
      <c r="H540" s="281">
        <v>5</v>
      </c>
      <c r="I540" s="283" t="s">
        <v>461</v>
      </c>
      <c r="K540" s="333"/>
      <c r="L540" s="271"/>
      <c r="M540" s="271"/>
      <c r="P540" s="317"/>
    </row>
    <row r="541" spans="1:16" s="313" customFormat="1" ht="10.5" customHeight="1" outlineLevel="2">
      <c r="A541" s="273">
        <v>2</v>
      </c>
      <c r="B541" s="273">
        <v>2013</v>
      </c>
      <c r="C541" s="275" t="s">
        <v>391</v>
      </c>
      <c r="D541" s="275" t="s">
        <v>959</v>
      </c>
      <c r="E541" s="276" t="s">
        <v>378</v>
      </c>
      <c r="F541" s="277">
        <v>41321</v>
      </c>
      <c r="G541" s="349" t="s">
        <v>1636</v>
      </c>
      <c r="H541" s="273">
        <v>5</v>
      </c>
      <c r="I541" s="275" t="s">
        <v>392</v>
      </c>
      <c r="K541" s="333"/>
      <c r="L541" s="333"/>
      <c r="M541" s="333"/>
      <c r="P541" s="317"/>
    </row>
    <row r="542" spans="1:16" s="313" customFormat="1" ht="10.5" customHeight="1" outlineLevel="1">
      <c r="A542" s="273"/>
      <c r="B542" s="273"/>
      <c r="C542" s="275"/>
      <c r="D542" s="275" t="s">
        <v>961</v>
      </c>
      <c r="E542" s="276"/>
      <c r="F542" s="277"/>
      <c r="G542" s="349"/>
      <c r="H542" s="273">
        <f>SUBTOTAL(9,H540:H541)</f>
        <v>10</v>
      </c>
      <c r="I542" s="275"/>
      <c r="K542" s="333"/>
      <c r="L542" s="333"/>
      <c r="M542" s="333"/>
      <c r="P542" s="317"/>
    </row>
    <row r="543" spans="1:16" s="333" customFormat="1" ht="10.5" customHeight="1" outlineLevel="2">
      <c r="A543" s="273">
        <v>3</v>
      </c>
      <c r="B543" s="273">
        <v>2013</v>
      </c>
      <c r="C543" s="275" t="s">
        <v>362</v>
      </c>
      <c r="D543" s="293" t="s">
        <v>1688</v>
      </c>
      <c r="E543" s="279" t="s">
        <v>422</v>
      </c>
      <c r="F543" s="277">
        <v>41336</v>
      </c>
      <c r="G543" s="275" t="s">
        <v>1689</v>
      </c>
      <c r="H543" s="273">
        <v>3</v>
      </c>
      <c r="I543" s="275" t="s">
        <v>185</v>
      </c>
      <c r="P543" s="342"/>
    </row>
    <row r="544" spans="1:16" s="333" customFormat="1" ht="10.5" customHeight="1" outlineLevel="1">
      <c r="A544" s="273"/>
      <c r="B544" s="273"/>
      <c r="C544" s="275"/>
      <c r="D544" s="293" t="s">
        <v>1690</v>
      </c>
      <c r="E544" s="279"/>
      <c r="F544" s="277"/>
      <c r="G544" s="275"/>
      <c r="H544" s="273">
        <f>SUBTOTAL(9,H543:H543)</f>
        <v>3</v>
      </c>
      <c r="I544" s="275"/>
      <c r="P544" s="342"/>
    </row>
    <row r="545" spans="1:16" s="333" customFormat="1" ht="10.5" customHeight="1" outlineLevel="2">
      <c r="A545" s="282">
        <v>5</v>
      </c>
      <c r="B545" s="281">
        <v>2011</v>
      </c>
      <c r="C545" s="283" t="s">
        <v>428</v>
      </c>
      <c r="D545" s="291" t="s">
        <v>270</v>
      </c>
      <c r="E545" s="292" t="s">
        <v>325</v>
      </c>
      <c r="F545" s="285">
        <v>40685</v>
      </c>
      <c r="G545" s="283" t="s">
        <v>809</v>
      </c>
      <c r="H545" s="281">
        <v>3</v>
      </c>
      <c r="I545" s="283" t="s">
        <v>297</v>
      </c>
      <c r="L545" s="313"/>
      <c r="M545" s="313"/>
      <c r="P545" s="342"/>
    </row>
    <row r="546" spans="1:16" s="333" customFormat="1" ht="10.5" customHeight="1" outlineLevel="1">
      <c r="A546" s="282"/>
      <c r="B546" s="281"/>
      <c r="C546" s="283"/>
      <c r="D546" s="291" t="s">
        <v>271</v>
      </c>
      <c r="E546" s="292"/>
      <c r="F546" s="285"/>
      <c r="G546" s="283"/>
      <c r="H546" s="281">
        <f>SUBTOTAL(9,H545:H545)</f>
        <v>3</v>
      </c>
      <c r="I546" s="283"/>
      <c r="L546" s="313"/>
      <c r="M546" s="313"/>
      <c r="P546" s="342"/>
    </row>
    <row r="547" spans="1:16" s="322" customFormat="1" ht="10.5" customHeight="1" outlineLevel="2">
      <c r="A547" s="281">
        <v>5</v>
      </c>
      <c r="B547" s="281">
        <v>2011</v>
      </c>
      <c r="C547" s="283" t="s">
        <v>363</v>
      </c>
      <c r="D547" s="283" t="s">
        <v>190</v>
      </c>
      <c r="E547" s="292" t="s">
        <v>1380</v>
      </c>
      <c r="F547" s="285">
        <v>40691</v>
      </c>
      <c r="G547" s="294" t="s">
        <v>848</v>
      </c>
      <c r="H547" s="281">
        <v>5</v>
      </c>
      <c r="I547" s="283" t="s">
        <v>1400</v>
      </c>
      <c r="K547" s="333"/>
      <c r="L547" s="333"/>
      <c r="M547" s="333"/>
      <c r="P547" s="281"/>
    </row>
    <row r="548" spans="1:16" s="333" customFormat="1" ht="10.5" customHeight="1" outlineLevel="2">
      <c r="A548" s="281">
        <v>3</v>
      </c>
      <c r="B548" s="281">
        <v>2011</v>
      </c>
      <c r="C548" s="283" t="s">
        <v>363</v>
      </c>
      <c r="D548" s="283" t="s">
        <v>190</v>
      </c>
      <c r="E548" s="292" t="s">
        <v>422</v>
      </c>
      <c r="F548" s="285">
        <v>40608</v>
      </c>
      <c r="G548" s="294" t="s">
        <v>740</v>
      </c>
      <c r="H548" s="281">
        <v>10</v>
      </c>
      <c r="I548" s="283" t="s">
        <v>741</v>
      </c>
      <c r="P548" s="342"/>
    </row>
    <row r="549" spans="1:16" s="333" customFormat="1" ht="10.5" customHeight="1" outlineLevel="2">
      <c r="A549" s="281">
        <v>3</v>
      </c>
      <c r="B549" s="281">
        <v>2011</v>
      </c>
      <c r="C549" s="283" t="s">
        <v>363</v>
      </c>
      <c r="D549" s="283" t="s">
        <v>190</v>
      </c>
      <c r="E549" s="292" t="s">
        <v>422</v>
      </c>
      <c r="F549" s="285">
        <v>40608</v>
      </c>
      <c r="G549" s="294" t="s">
        <v>742</v>
      </c>
      <c r="H549" s="281">
        <v>7</v>
      </c>
      <c r="I549" s="283" t="s">
        <v>743</v>
      </c>
      <c r="J549" s="313"/>
      <c r="P549" s="342"/>
    </row>
    <row r="550" spans="1:16" s="333" customFormat="1" ht="10.5" customHeight="1" outlineLevel="2">
      <c r="A550" s="281">
        <v>10</v>
      </c>
      <c r="B550" s="282">
        <v>2011</v>
      </c>
      <c r="C550" s="283" t="s">
        <v>363</v>
      </c>
      <c r="D550" s="283" t="s">
        <v>190</v>
      </c>
      <c r="E550" s="284" t="s">
        <v>416</v>
      </c>
      <c r="F550" s="285">
        <v>40839</v>
      </c>
      <c r="G550" s="283" t="s">
        <v>908</v>
      </c>
      <c r="H550" s="281">
        <v>10</v>
      </c>
      <c r="I550" s="283" t="s">
        <v>452</v>
      </c>
      <c r="J550" s="271"/>
      <c r="P550" s="342"/>
    </row>
    <row r="551" spans="1:16" s="333" customFormat="1" ht="10.5" customHeight="1" outlineLevel="2">
      <c r="A551" s="281">
        <v>10</v>
      </c>
      <c r="B551" s="282">
        <v>2011</v>
      </c>
      <c r="C551" s="283" t="s">
        <v>363</v>
      </c>
      <c r="D551" s="283" t="s">
        <v>190</v>
      </c>
      <c r="E551" s="284" t="s">
        <v>416</v>
      </c>
      <c r="F551" s="285">
        <v>40839</v>
      </c>
      <c r="G551" s="283" t="s">
        <v>909</v>
      </c>
      <c r="H551" s="281">
        <v>3</v>
      </c>
      <c r="I551" s="283" t="s">
        <v>678</v>
      </c>
      <c r="J551" s="278"/>
      <c r="P551" s="342"/>
    </row>
    <row r="552" spans="1:16" s="333" customFormat="1" ht="10.5" customHeight="1" outlineLevel="2">
      <c r="A552" s="439">
        <v>5</v>
      </c>
      <c r="B552" s="439">
        <v>2012</v>
      </c>
      <c r="C552" s="440" t="s">
        <v>363</v>
      </c>
      <c r="D552" s="440" t="s">
        <v>190</v>
      </c>
      <c r="E552" s="468" t="s">
        <v>1375</v>
      </c>
      <c r="F552" s="469">
        <v>41055</v>
      </c>
      <c r="G552" s="441" t="s">
        <v>1337</v>
      </c>
      <c r="H552" s="439">
        <v>10</v>
      </c>
      <c r="I552" s="440" t="s">
        <v>1401</v>
      </c>
      <c r="J552" s="278"/>
      <c r="P552" s="342"/>
    </row>
    <row r="553" spans="1:16" s="333" customFormat="1" ht="10.5" customHeight="1" outlineLevel="2">
      <c r="A553" s="286">
        <v>3</v>
      </c>
      <c r="B553" s="287">
        <v>2012</v>
      </c>
      <c r="C553" s="288" t="s">
        <v>363</v>
      </c>
      <c r="D553" s="288" t="s">
        <v>190</v>
      </c>
      <c r="E553" s="289" t="s">
        <v>422</v>
      </c>
      <c r="F553" s="290">
        <v>40972</v>
      </c>
      <c r="G553" s="288" t="s">
        <v>742</v>
      </c>
      <c r="H553" s="286">
        <v>7</v>
      </c>
      <c r="I553" s="288" t="s">
        <v>743</v>
      </c>
      <c r="J553" s="271"/>
      <c r="P553" s="342"/>
    </row>
    <row r="554" spans="1:16" s="333" customFormat="1" ht="10.5" customHeight="1" outlineLevel="2">
      <c r="A554" s="317">
        <v>3</v>
      </c>
      <c r="B554" s="318">
        <v>2012</v>
      </c>
      <c r="C554" s="319" t="s">
        <v>363</v>
      </c>
      <c r="D554" s="319" t="s">
        <v>190</v>
      </c>
      <c r="E554" s="320" t="s">
        <v>422</v>
      </c>
      <c r="F554" s="321">
        <v>40972</v>
      </c>
      <c r="G554" s="319" t="s">
        <v>1042</v>
      </c>
      <c r="H554" s="317">
        <v>3</v>
      </c>
      <c r="I554" s="319" t="s">
        <v>84</v>
      </c>
      <c r="P554" s="342"/>
    </row>
    <row r="555" spans="1:16" s="333" customFormat="1" ht="10.5" customHeight="1" outlineLevel="2">
      <c r="A555" s="317">
        <v>3</v>
      </c>
      <c r="B555" s="318">
        <v>2012</v>
      </c>
      <c r="C555" s="319" t="s">
        <v>363</v>
      </c>
      <c r="D555" s="319" t="s">
        <v>190</v>
      </c>
      <c r="E555" s="320" t="s">
        <v>422</v>
      </c>
      <c r="F555" s="321">
        <v>40972</v>
      </c>
      <c r="G555" s="319" t="s">
        <v>1043</v>
      </c>
      <c r="H555" s="317">
        <v>10</v>
      </c>
      <c r="I555" s="319" t="s">
        <v>504</v>
      </c>
      <c r="P555" s="342"/>
    </row>
    <row r="556" spans="1:16" s="322" customFormat="1" ht="10.5" customHeight="1" outlineLevel="2">
      <c r="A556" s="317">
        <v>3</v>
      </c>
      <c r="B556" s="318">
        <v>2012</v>
      </c>
      <c r="C556" s="319" t="s">
        <v>363</v>
      </c>
      <c r="D556" s="319" t="s">
        <v>190</v>
      </c>
      <c r="E556" s="320" t="s">
        <v>422</v>
      </c>
      <c r="F556" s="321">
        <v>40972</v>
      </c>
      <c r="G556" s="319" t="s">
        <v>848</v>
      </c>
      <c r="H556" s="317">
        <v>3</v>
      </c>
      <c r="I556" s="319" t="s">
        <v>173</v>
      </c>
      <c r="J556" s="333"/>
      <c r="K556" s="333"/>
      <c r="L556" s="307"/>
      <c r="M556" s="307"/>
      <c r="P556" s="281"/>
    </row>
    <row r="557" spans="1:16" s="333" customFormat="1" ht="10.5" customHeight="1" outlineLevel="2">
      <c r="A557" s="286">
        <v>10</v>
      </c>
      <c r="B557" s="287">
        <v>2012</v>
      </c>
      <c r="C557" s="288" t="s">
        <v>363</v>
      </c>
      <c r="D557" s="288" t="s">
        <v>190</v>
      </c>
      <c r="E557" s="289" t="s">
        <v>416</v>
      </c>
      <c r="F557" s="290">
        <v>41196</v>
      </c>
      <c r="G557" s="288" t="s">
        <v>1530</v>
      </c>
      <c r="H557" s="286">
        <v>3</v>
      </c>
      <c r="I557" s="288" t="s">
        <v>410</v>
      </c>
      <c r="J557" s="322"/>
      <c r="L557" s="307"/>
      <c r="M557" s="307"/>
      <c r="P557" s="342"/>
    </row>
    <row r="558" spans="1:16" s="333" customFormat="1" ht="10.5" customHeight="1" outlineLevel="2">
      <c r="A558" s="286">
        <v>12</v>
      </c>
      <c r="B558" s="287">
        <v>2012</v>
      </c>
      <c r="C558" s="288" t="s">
        <v>363</v>
      </c>
      <c r="D558" s="288" t="s">
        <v>190</v>
      </c>
      <c r="E558" s="289" t="s">
        <v>397</v>
      </c>
      <c r="F558" s="290">
        <v>40951</v>
      </c>
      <c r="G558" s="288" t="s">
        <v>848</v>
      </c>
      <c r="H558" s="286">
        <v>5</v>
      </c>
      <c r="I558" s="288" t="s">
        <v>396</v>
      </c>
      <c r="P558" s="342"/>
    </row>
    <row r="559" spans="1:16" s="333" customFormat="1" ht="10.5" customHeight="1" outlineLevel="2">
      <c r="A559" s="439">
        <v>5</v>
      </c>
      <c r="B559" s="439">
        <v>2012</v>
      </c>
      <c r="C559" s="440" t="s">
        <v>363</v>
      </c>
      <c r="D559" s="440" t="s">
        <v>190</v>
      </c>
      <c r="E559" s="468" t="s">
        <v>325</v>
      </c>
      <c r="F559" s="469">
        <v>41049</v>
      </c>
      <c r="G559" s="441" t="s">
        <v>1336</v>
      </c>
      <c r="H559" s="439">
        <v>3</v>
      </c>
      <c r="I559" s="440" t="s">
        <v>279</v>
      </c>
      <c r="J559" s="307"/>
      <c r="P559" s="342"/>
    </row>
    <row r="560" spans="1:16" s="333" customFormat="1" ht="10.5" customHeight="1" outlineLevel="2">
      <c r="A560" s="439">
        <v>5</v>
      </c>
      <c r="B560" s="439">
        <v>2012</v>
      </c>
      <c r="C560" s="440" t="s">
        <v>363</v>
      </c>
      <c r="D560" s="440" t="s">
        <v>190</v>
      </c>
      <c r="E560" s="468" t="s">
        <v>325</v>
      </c>
      <c r="F560" s="469">
        <v>41049</v>
      </c>
      <c r="G560" s="441" t="s">
        <v>1337</v>
      </c>
      <c r="H560" s="439">
        <v>10</v>
      </c>
      <c r="I560" s="440" t="s">
        <v>241</v>
      </c>
      <c r="J560" s="307"/>
      <c r="P560" s="342"/>
    </row>
    <row r="561" spans="1:16" s="333" customFormat="1" ht="10.5" customHeight="1" outlineLevel="2">
      <c r="A561" s="273">
        <v>3</v>
      </c>
      <c r="B561" s="273">
        <v>2013</v>
      </c>
      <c r="C561" s="275" t="s">
        <v>363</v>
      </c>
      <c r="D561" s="293" t="s">
        <v>190</v>
      </c>
      <c r="E561" s="279" t="s">
        <v>422</v>
      </c>
      <c r="F561" s="277">
        <v>41336</v>
      </c>
      <c r="G561" s="275" t="s">
        <v>1691</v>
      </c>
      <c r="H561" s="273">
        <v>7</v>
      </c>
      <c r="I561" s="275" t="s">
        <v>66</v>
      </c>
      <c r="J561" s="307"/>
      <c r="P561" s="342"/>
    </row>
    <row r="562" spans="1:16" s="333" customFormat="1" ht="10.5" customHeight="1" outlineLevel="2">
      <c r="A562" s="273">
        <v>3</v>
      </c>
      <c r="B562" s="273">
        <v>2013</v>
      </c>
      <c r="C562" s="275" t="s">
        <v>363</v>
      </c>
      <c r="D562" s="293" t="s">
        <v>190</v>
      </c>
      <c r="E562" s="279" t="s">
        <v>422</v>
      </c>
      <c r="F562" s="277">
        <v>41336</v>
      </c>
      <c r="G562" s="275" t="s">
        <v>740</v>
      </c>
      <c r="H562" s="273">
        <v>7</v>
      </c>
      <c r="I562" s="275" t="s">
        <v>743</v>
      </c>
      <c r="P562" s="342"/>
    </row>
    <row r="563" spans="1:16" s="333" customFormat="1" ht="10.5" customHeight="1" outlineLevel="2">
      <c r="A563" s="273">
        <v>3</v>
      </c>
      <c r="B563" s="273">
        <v>2013</v>
      </c>
      <c r="C563" s="275" t="s">
        <v>363</v>
      </c>
      <c r="D563" s="293" t="s">
        <v>190</v>
      </c>
      <c r="E563" s="279" t="s">
        <v>422</v>
      </c>
      <c r="F563" s="277">
        <v>41336</v>
      </c>
      <c r="G563" s="275" t="s">
        <v>1692</v>
      </c>
      <c r="H563" s="273">
        <v>3</v>
      </c>
      <c r="I563" s="275" t="s">
        <v>745</v>
      </c>
      <c r="P563" s="342"/>
    </row>
    <row r="564" spans="1:16" s="333" customFormat="1" ht="10.5" customHeight="1" outlineLevel="1">
      <c r="A564" s="273"/>
      <c r="B564" s="273"/>
      <c r="C564" s="275"/>
      <c r="D564" s="293" t="s">
        <v>191</v>
      </c>
      <c r="E564" s="279"/>
      <c r="F564" s="277"/>
      <c r="G564" s="275"/>
      <c r="H564" s="273">
        <f>SUBTOTAL(9,H547:H563)</f>
        <v>106</v>
      </c>
      <c r="I564" s="275"/>
      <c r="P564" s="342"/>
    </row>
    <row r="565" spans="1:16" s="262" customFormat="1" ht="10.5" customHeight="1" outlineLevel="2">
      <c r="A565" s="443">
        <v>5</v>
      </c>
      <c r="B565" s="443">
        <v>2012</v>
      </c>
      <c r="C565" s="444" t="s">
        <v>428</v>
      </c>
      <c r="D565" s="444" t="s">
        <v>810</v>
      </c>
      <c r="E565" s="445" t="s">
        <v>1375</v>
      </c>
      <c r="F565" s="446">
        <v>41055</v>
      </c>
      <c r="G565" s="447" t="s">
        <v>1260</v>
      </c>
      <c r="H565" s="443">
        <v>5</v>
      </c>
      <c r="I565" s="444" t="s">
        <v>1402</v>
      </c>
      <c r="J565" s="232" t="s">
        <v>1747</v>
      </c>
      <c r="P565" s="263"/>
    </row>
    <row r="566" spans="1:16" s="262" customFormat="1" ht="10.5" customHeight="1" outlineLevel="2">
      <c r="A566" s="256">
        <v>3</v>
      </c>
      <c r="B566" s="257">
        <v>2012</v>
      </c>
      <c r="C566" s="301" t="s">
        <v>428</v>
      </c>
      <c r="D566" s="259" t="s">
        <v>810</v>
      </c>
      <c r="E566" s="258" t="s">
        <v>315</v>
      </c>
      <c r="F566" s="260">
        <v>40978</v>
      </c>
      <c r="G566" s="301" t="s">
        <v>1260</v>
      </c>
      <c r="H566" s="257">
        <v>5</v>
      </c>
      <c r="I566" s="301" t="s">
        <v>486</v>
      </c>
      <c r="J566" s="247"/>
      <c r="P566" s="263"/>
    </row>
    <row r="567" spans="1:16" s="262" customFormat="1" ht="10.5" customHeight="1" outlineLevel="2">
      <c r="A567" s="256">
        <v>3</v>
      </c>
      <c r="B567" s="257">
        <v>2012</v>
      </c>
      <c r="C567" s="301" t="s">
        <v>428</v>
      </c>
      <c r="D567" s="259" t="s">
        <v>810</v>
      </c>
      <c r="E567" s="258" t="s">
        <v>315</v>
      </c>
      <c r="F567" s="260">
        <v>40978</v>
      </c>
      <c r="G567" s="301" t="s">
        <v>1261</v>
      </c>
      <c r="H567" s="257">
        <v>5</v>
      </c>
      <c r="I567" s="301" t="s">
        <v>464</v>
      </c>
      <c r="P567" s="263"/>
    </row>
    <row r="568" spans="1:16" s="262" customFormat="1" ht="10.5" customHeight="1" outlineLevel="2">
      <c r="A568" s="443">
        <v>5</v>
      </c>
      <c r="B568" s="443">
        <v>2012</v>
      </c>
      <c r="C568" s="444" t="s">
        <v>428</v>
      </c>
      <c r="D568" s="444" t="s">
        <v>810</v>
      </c>
      <c r="E568" s="445" t="s">
        <v>325</v>
      </c>
      <c r="F568" s="446">
        <v>41049</v>
      </c>
      <c r="G568" s="447" t="s">
        <v>1260</v>
      </c>
      <c r="H568" s="443">
        <v>3</v>
      </c>
      <c r="I568" s="444" t="s">
        <v>234</v>
      </c>
      <c r="K568" s="247"/>
      <c r="P568" s="263"/>
    </row>
    <row r="569" spans="1:16" s="233" customFormat="1" ht="10.5" customHeight="1" outlineLevel="2">
      <c r="A569" s="234">
        <v>3</v>
      </c>
      <c r="B569" s="234">
        <v>2013</v>
      </c>
      <c r="C569" s="249" t="s">
        <v>428</v>
      </c>
      <c r="D569" s="250" t="s">
        <v>810</v>
      </c>
      <c r="E569" s="251" t="s">
        <v>422</v>
      </c>
      <c r="F569" s="252">
        <v>41336</v>
      </c>
      <c r="G569" s="249" t="s">
        <v>1260</v>
      </c>
      <c r="H569" s="234">
        <v>10</v>
      </c>
      <c r="I569" s="249" t="s">
        <v>239</v>
      </c>
      <c r="J569" s="262"/>
      <c r="P569" s="234"/>
    </row>
    <row r="570" spans="1:16" s="233" customFormat="1" ht="10.5" customHeight="1" outlineLevel="2">
      <c r="A570" s="490">
        <v>2</v>
      </c>
      <c r="B570" s="490">
        <v>2013</v>
      </c>
      <c r="C570" s="491" t="s">
        <v>428</v>
      </c>
      <c r="D570" s="491" t="s">
        <v>810</v>
      </c>
      <c r="E570" s="492" t="s">
        <v>386</v>
      </c>
      <c r="F570" s="493">
        <v>41322</v>
      </c>
      <c r="G570" s="494" t="s">
        <v>1260</v>
      </c>
      <c r="H570" s="490">
        <v>5</v>
      </c>
      <c r="I570" s="491" t="s">
        <v>464</v>
      </c>
      <c r="J570" s="262"/>
      <c r="P570" s="234"/>
    </row>
    <row r="571" spans="1:16" s="233" customFormat="1" ht="10.5" customHeight="1" outlineLevel="1">
      <c r="A571" s="490"/>
      <c r="B571" s="490"/>
      <c r="C571" s="491"/>
      <c r="D571" s="491" t="s">
        <v>811</v>
      </c>
      <c r="E571" s="492"/>
      <c r="F571" s="493"/>
      <c r="G571" s="494"/>
      <c r="H571" s="490">
        <f>SUBTOTAL(9,H565:H570)</f>
        <v>33</v>
      </c>
      <c r="I571" s="491"/>
      <c r="J571" s="262"/>
      <c r="P571" s="234"/>
    </row>
    <row r="572" spans="1:16" s="278" customFormat="1" ht="10.5" customHeight="1" outlineLevel="2">
      <c r="A572" s="470">
        <v>10</v>
      </c>
      <c r="B572" s="470">
        <v>2013</v>
      </c>
      <c r="C572" s="471" t="s">
        <v>391</v>
      </c>
      <c r="D572" s="471" t="s">
        <v>2042</v>
      </c>
      <c r="E572" s="472" t="s">
        <v>1868</v>
      </c>
      <c r="F572" s="473">
        <v>41573</v>
      </c>
      <c r="G572" s="474" t="s">
        <v>1869</v>
      </c>
      <c r="H572" s="470">
        <v>5</v>
      </c>
      <c r="I572" s="471" t="s">
        <v>461</v>
      </c>
      <c r="J572" s="333"/>
      <c r="P572" s="273"/>
    </row>
    <row r="573" spans="1:16" s="278" customFormat="1" ht="10.5" customHeight="1" outlineLevel="1">
      <c r="A573" s="470"/>
      <c r="B573" s="470"/>
      <c r="C573" s="471"/>
      <c r="D573" s="471" t="s">
        <v>2043</v>
      </c>
      <c r="E573" s="472"/>
      <c r="F573" s="473"/>
      <c r="G573" s="474"/>
      <c r="H573" s="470">
        <f>SUBTOTAL(9,H572:H572)</f>
        <v>5</v>
      </c>
      <c r="I573" s="471"/>
      <c r="J573" s="333"/>
      <c r="P573" s="273"/>
    </row>
    <row r="574" spans="1:16" s="333" customFormat="1" ht="10.5" customHeight="1" outlineLevel="2">
      <c r="A574" s="273">
        <v>6</v>
      </c>
      <c r="B574" s="273">
        <v>2013</v>
      </c>
      <c r="C574" s="293" t="s">
        <v>362</v>
      </c>
      <c r="D574" s="275" t="s">
        <v>1439</v>
      </c>
      <c r="E574" s="279" t="s">
        <v>325</v>
      </c>
      <c r="F574" s="277">
        <v>41434</v>
      </c>
      <c r="G574" s="275" t="s">
        <v>1870</v>
      </c>
      <c r="H574" s="273">
        <v>10</v>
      </c>
      <c r="I574" s="275" t="s">
        <v>268</v>
      </c>
      <c r="J574" s="313"/>
      <c r="K574" s="307"/>
      <c r="P574" s="342"/>
    </row>
    <row r="575" spans="1:16" s="333" customFormat="1" ht="10.5" customHeight="1" outlineLevel="2">
      <c r="A575" s="273">
        <v>6</v>
      </c>
      <c r="B575" s="273">
        <v>2013</v>
      </c>
      <c r="C575" s="293" t="s">
        <v>362</v>
      </c>
      <c r="D575" s="275" t="s">
        <v>1439</v>
      </c>
      <c r="E575" s="279" t="s">
        <v>1758</v>
      </c>
      <c r="F575" s="277">
        <v>41440</v>
      </c>
      <c r="G575" s="275" t="s">
        <v>1870</v>
      </c>
      <c r="H575" s="273">
        <v>15</v>
      </c>
      <c r="I575" s="471" t="s">
        <v>1871</v>
      </c>
      <c r="J575" s="313"/>
      <c r="K575" s="307"/>
      <c r="P575" s="342"/>
    </row>
    <row r="576" spans="1:16" s="333" customFormat="1" ht="10.5" customHeight="1" outlineLevel="1">
      <c r="A576" s="273"/>
      <c r="B576" s="273"/>
      <c r="C576" s="293"/>
      <c r="D576" s="275" t="s">
        <v>1440</v>
      </c>
      <c r="E576" s="279"/>
      <c r="F576" s="277"/>
      <c r="G576" s="275"/>
      <c r="H576" s="273">
        <f>SUBTOTAL(9,H574:H575)</f>
        <v>25</v>
      </c>
      <c r="I576" s="471"/>
      <c r="J576" s="313"/>
      <c r="K576" s="307"/>
      <c r="P576" s="342"/>
    </row>
    <row r="577" spans="1:16" s="333" customFormat="1" ht="10.5" customHeight="1" outlineLevel="2">
      <c r="A577" s="281">
        <v>3</v>
      </c>
      <c r="B577" s="281">
        <v>2011</v>
      </c>
      <c r="C577" s="283" t="s">
        <v>362</v>
      </c>
      <c r="D577" s="283" t="s">
        <v>178</v>
      </c>
      <c r="E577" s="292" t="s">
        <v>422</v>
      </c>
      <c r="F577" s="285">
        <v>40608</v>
      </c>
      <c r="G577" s="294" t="s">
        <v>744</v>
      </c>
      <c r="H577" s="281">
        <v>3</v>
      </c>
      <c r="I577" s="283" t="s">
        <v>745</v>
      </c>
      <c r="J577" s="313"/>
      <c r="P577" s="342"/>
    </row>
    <row r="578" spans="1:16" s="333" customFormat="1" ht="10.5" customHeight="1" outlineLevel="2">
      <c r="A578" s="281">
        <v>3</v>
      </c>
      <c r="B578" s="281">
        <v>2011</v>
      </c>
      <c r="C578" s="283" t="s">
        <v>362</v>
      </c>
      <c r="D578" s="283" t="s">
        <v>178</v>
      </c>
      <c r="E578" s="292" t="s">
        <v>422</v>
      </c>
      <c r="F578" s="285">
        <v>40608</v>
      </c>
      <c r="G578" s="294" t="s">
        <v>746</v>
      </c>
      <c r="H578" s="281">
        <v>7</v>
      </c>
      <c r="I578" s="283" t="s">
        <v>83</v>
      </c>
      <c r="J578" s="278"/>
      <c r="P578" s="342"/>
    </row>
    <row r="579" spans="1:16" s="333" customFormat="1" ht="10.5" customHeight="1" outlineLevel="2">
      <c r="A579" s="281">
        <v>3</v>
      </c>
      <c r="B579" s="281">
        <v>2011</v>
      </c>
      <c r="C579" s="283" t="s">
        <v>362</v>
      </c>
      <c r="D579" s="283" t="s">
        <v>178</v>
      </c>
      <c r="E579" s="292" t="s">
        <v>422</v>
      </c>
      <c r="F579" s="285">
        <v>40608</v>
      </c>
      <c r="G579" s="294" t="s">
        <v>50</v>
      </c>
      <c r="H579" s="281">
        <v>3</v>
      </c>
      <c r="I579" s="283" t="s">
        <v>84</v>
      </c>
      <c r="L579" s="313"/>
      <c r="M579" s="313"/>
      <c r="P579" s="342"/>
    </row>
    <row r="580" spans="1:16" s="278" customFormat="1" ht="10.5" customHeight="1" outlineLevel="2">
      <c r="A580" s="281">
        <v>3</v>
      </c>
      <c r="B580" s="281">
        <v>2011</v>
      </c>
      <c r="C580" s="283" t="s">
        <v>362</v>
      </c>
      <c r="D580" s="283" t="s">
        <v>178</v>
      </c>
      <c r="E580" s="292" t="s">
        <v>422</v>
      </c>
      <c r="F580" s="285">
        <v>40608</v>
      </c>
      <c r="G580" s="294" t="s">
        <v>747</v>
      </c>
      <c r="H580" s="281">
        <v>3</v>
      </c>
      <c r="I580" s="283" t="s">
        <v>385</v>
      </c>
      <c r="P580" s="273"/>
    </row>
    <row r="581" spans="1:16" s="278" customFormat="1" ht="10.5" customHeight="1" outlineLevel="2">
      <c r="A581" s="282">
        <v>5</v>
      </c>
      <c r="B581" s="281">
        <v>2011</v>
      </c>
      <c r="C581" s="283" t="s">
        <v>362</v>
      </c>
      <c r="D581" s="291" t="s">
        <v>178</v>
      </c>
      <c r="E581" s="292" t="s">
        <v>325</v>
      </c>
      <c r="F581" s="285">
        <v>40685</v>
      </c>
      <c r="G581" s="283" t="s">
        <v>812</v>
      </c>
      <c r="H581" s="281">
        <v>3</v>
      </c>
      <c r="I581" s="283" t="s">
        <v>244</v>
      </c>
      <c r="P581" s="273"/>
    </row>
    <row r="582" spans="1:16" s="278" customFormat="1" ht="10.5" customHeight="1" outlineLevel="2">
      <c r="A582" s="273">
        <v>3</v>
      </c>
      <c r="B582" s="273">
        <v>2013</v>
      </c>
      <c r="C582" s="275" t="s">
        <v>362</v>
      </c>
      <c r="D582" s="293" t="s">
        <v>178</v>
      </c>
      <c r="E582" s="279" t="s">
        <v>422</v>
      </c>
      <c r="F582" s="277">
        <v>41336</v>
      </c>
      <c r="G582" s="275" t="s">
        <v>746</v>
      </c>
      <c r="H582" s="273">
        <v>10</v>
      </c>
      <c r="I582" s="275" t="s">
        <v>489</v>
      </c>
      <c r="P582" s="273"/>
    </row>
    <row r="583" spans="1:16" s="313" customFormat="1" ht="10.5" customHeight="1" outlineLevel="2">
      <c r="A583" s="273">
        <v>3</v>
      </c>
      <c r="B583" s="273">
        <v>2013</v>
      </c>
      <c r="C583" s="275" t="s">
        <v>362</v>
      </c>
      <c r="D583" s="293" t="s">
        <v>178</v>
      </c>
      <c r="E583" s="279" t="s">
        <v>422</v>
      </c>
      <c r="F583" s="277">
        <v>41336</v>
      </c>
      <c r="G583" s="275" t="s">
        <v>51</v>
      </c>
      <c r="H583" s="273">
        <v>7</v>
      </c>
      <c r="I583" s="275" t="s">
        <v>493</v>
      </c>
      <c r="J583" s="333"/>
      <c r="K583" s="333"/>
      <c r="P583" s="317"/>
    </row>
    <row r="584" spans="1:16" s="313" customFormat="1" ht="10.5" customHeight="1" outlineLevel="1">
      <c r="A584" s="273"/>
      <c r="B584" s="273"/>
      <c r="C584" s="275"/>
      <c r="D584" s="293" t="s">
        <v>179</v>
      </c>
      <c r="E584" s="279"/>
      <c r="F584" s="277"/>
      <c r="G584" s="275"/>
      <c r="H584" s="273">
        <f>SUBTOTAL(9,H577:H583)</f>
        <v>36</v>
      </c>
      <c r="I584" s="275"/>
      <c r="J584" s="333"/>
      <c r="K584" s="333"/>
      <c r="P584" s="317"/>
    </row>
    <row r="585" spans="1:16" s="307" customFormat="1" ht="10.5" customHeight="1" outlineLevel="2">
      <c r="A585" s="282">
        <v>5</v>
      </c>
      <c r="B585" s="281">
        <v>2011</v>
      </c>
      <c r="C585" s="283" t="s">
        <v>362</v>
      </c>
      <c r="D585" s="291" t="s">
        <v>180</v>
      </c>
      <c r="E585" s="292" t="s">
        <v>325</v>
      </c>
      <c r="F585" s="285">
        <v>40685</v>
      </c>
      <c r="G585" s="283" t="s">
        <v>813</v>
      </c>
      <c r="H585" s="281">
        <v>7</v>
      </c>
      <c r="I585" s="283" t="s">
        <v>333</v>
      </c>
      <c r="J585" s="278"/>
      <c r="K585" s="333"/>
      <c r="L585" s="313"/>
      <c r="M585" s="313"/>
      <c r="P585" s="286"/>
    </row>
    <row r="586" spans="1:20" s="359" customFormat="1" ht="10.5" customHeight="1" outlineLevel="2">
      <c r="A586" s="286">
        <v>10</v>
      </c>
      <c r="B586" s="287">
        <v>2012</v>
      </c>
      <c r="C586" s="288" t="s">
        <v>362</v>
      </c>
      <c r="D586" s="288" t="s">
        <v>180</v>
      </c>
      <c r="E586" s="289" t="s">
        <v>416</v>
      </c>
      <c r="F586" s="290">
        <v>41196</v>
      </c>
      <c r="G586" s="288" t="s">
        <v>1531</v>
      </c>
      <c r="H586" s="286">
        <v>7</v>
      </c>
      <c r="I586" s="288" t="s">
        <v>409</v>
      </c>
      <c r="J586" s="278"/>
      <c r="K586" s="333"/>
      <c r="L586" s="313"/>
      <c r="M586" s="313"/>
      <c r="N586" s="307"/>
      <c r="O586" s="307"/>
      <c r="P586" s="286"/>
      <c r="Q586" s="307"/>
      <c r="R586" s="307"/>
      <c r="S586" s="307"/>
      <c r="T586" s="307"/>
    </row>
    <row r="587" spans="1:20" s="359" customFormat="1" ht="10.5" customHeight="1" outlineLevel="2">
      <c r="A587" s="273">
        <v>2</v>
      </c>
      <c r="B587" s="274">
        <v>2013</v>
      </c>
      <c r="C587" s="275" t="s">
        <v>362</v>
      </c>
      <c r="D587" s="275" t="s">
        <v>180</v>
      </c>
      <c r="E587" s="276" t="s">
        <v>986</v>
      </c>
      <c r="F587" s="277">
        <v>41315</v>
      </c>
      <c r="G587" s="275" t="s">
        <v>1617</v>
      </c>
      <c r="H587" s="273">
        <v>5</v>
      </c>
      <c r="I587" s="275" t="s">
        <v>387</v>
      </c>
      <c r="J587" s="307"/>
      <c r="K587" s="333"/>
      <c r="L587" s="313"/>
      <c r="M587" s="313"/>
      <c r="N587" s="307"/>
      <c r="O587" s="307"/>
      <c r="P587" s="286"/>
      <c r="Q587" s="307"/>
      <c r="R587" s="307"/>
      <c r="S587" s="307"/>
      <c r="T587" s="307"/>
    </row>
    <row r="588" spans="1:16" s="278" customFormat="1" ht="10.5" customHeight="1" outlineLevel="2">
      <c r="A588" s="273">
        <v>10</v>
      </c>
      <c r="B588" s="274">
        <v>2013</v>
      </c>
      <c r="C588" s="275" t="s">
        <v>362</v>
      </c>
      <c r="D588" s="275" t="s">
        <v>180</v>
      </c>
      <c r="E588" s="276" t="s">
        <v>416</v>
      </c>
      <c r="F588" s="277">
        <v>41560</v>
      </c>
      <c r="G588" s="275" t="s">
        <v>1872</v>
      </c>
      <c r="H588" s="273">
        <v>7</v>
      </c>
      <c r="I588" s="275" t="s">
        <v>406</v>
      </c>
      <c r="P588" s="273"/>
    </row>
    <row r="589" spans="1:16" s="278" customFormat="1" ht="10.5" customHeight="1" outlineLevel="2">
      <c r="A589" s="273">
        <v>10</v>
      </c>
      <c r="B589" s="274">
        <v>2013</v>
      </c>
      <c r="C589" s="275" t="s">
        <v>362</v>
      </c>
      <c r="D589" s="275" t="s">
        <v>180</v>
      </c>
      <c r="E589" s="276" t="s">
        <v>416</v>
      </c>
      <c r="F589" s="277">
        <v>41560</v>
      </c>
      <c r="G589" s="275" t="s">
        <v>1873</v>
      </c>
      <c r="H589" s="273">
        <v>3</v>
      </c>
      <c r="I589" s="275" t="s">
        <v>431</v>
      </c>
      <c r="P589" s="273"/>
    </row>
    <row r="590" spans="1:16" s="278" customFormat="1" ht="10.5" customHeight="1" outlineLevel="2">
      <c r="A590" s="273">
        <v>10</v>
      </c>
      <c r="B590" s="274">
        <v>2013</v>
      </c>
      <c r="C590" s="275" t="s">
        <v>362</v>
      </c>
      <c r="D590" s="275" t="s">
        <v>180</v>
      </c>
      <c r="E590" s="276" t="s">
        <v>416</v>
      </c>
      <c r="F590" s="277">
        <v>41560</v>
      </c>
      <c r="G590" s="275" t="s">
        <v>1874</v>
      </c>
      <c r="H590" s="273">
        <v>7</v>
      </c>
      <c r="I590" s="275" t="s">
        <v>929</v>
      </c>
      <c r="P590" s="273"/>
    </row>
    <row r="591" spans="1:16" s="278" customFormat="1" ht="10.5" customHeight="1" outlineLevel="2">
      <c r="A591" s="273">
        <v>10</v>
      </c>
      <c r="B591" s="274">
        <v>2013</v>
      </c>
      <c r="C591" s="275" t="s">
        <v>362</v>
      </c>
      <c r="D591" s="275" t="s">
        <v>180</v>
      </c>
      <c r="E591" s="276" t="s">
        <v>416</v>
      </c>
      <c r="F591" s="277">
        <v>41560</v>
      </c>
      <c r="G591" s="275" t="s">
        <v>1875</v>
      </c>
      <c r="H591" s="273">
        <v>3</v>
      </c>
      <c r="I591" s="275" t="s">
        <v>678</v>
      </c>
      <c r="P591" s="273"/>
    </row>
    <row r="592" spans="1:16" s="278" customFormat="1" ht="10.5" customHeight="1" outlineLevel="1">
      <c r="A592" s="273"/>
      <c r="B592" s="274"/>
      <c r="C592" s="275"/>
      <c r="D592" s="275" t="s">
        <v>182</v>
      </c>
      <c r="E592" s="276"/>
      <c r="F592" s="277"/>
      <c r="G592" s="275"/>
      <c r="H592" s="273">
        <f>SUBTOTAL(9,H585:H591)</f>
        <v>39</v>
      </c>
      <c r="I592" s="275"/>
      <c r="P592" s="273"/>
    </row>
    <row r="593" spans="1:20" s="360" customFormat="1" ht="10.5" customHeight="1" outlineLevel="2">
      <c r="A593" s="286">
        <v>11</v>
      </c>
      <c r="B593" s="287">
        <v>2012</v>
      </c>
      <c r="C593" s="288" t="s">
        <v>362</v>
      </c>
      <c r="D593" s="288" t="s">
        <v>1596</v>
      </c>
      <c r="E593" s="289" t="s">
        <v>393</v>
      </c>
      <c r="F593" s="290">
        <v>41219</v>
      </c>
      <c r="G593" s="288" t="s">
        <v>1597</v>
      </c>
      <c r="H593" s="286">
        <v>5</v>
      </c>
      <c r="I593" s="288" t="s">
        <v>461</v>
      </c>
      <c r="J593" s="307"/>
      <c r="K593" s="278"/>
      <c r="L593" s="278"/>
      <c r="M593" s="278"/>
      <c r="N593" s="278"/>
      <c r="O593" s="278"/>
      <c r="P593" s="273"/>
      <c r="Q593" s="278"/>
      <c r="R593" s="278"/>
      <c r="S593" s="278"/>
      <c r="T593" s="278"/>
    </row>
    <row r="594" spans="1:20" s="361" customFormat="1" ht="10.5" customHeight="1" outlineLevel="2">
      <c r="A594" s="273">
        <v>2</v>
      </c>
      <c r="B594" s="274">
        <v>2013</v>
      </c>
      <c r="C594" s="275" t="s">
        <v>362</v>
      </c>
      <c r="D594" s="275" t="s">
        <v>1596</v>
      </c>
      <c r="E594" s="276" t="s">
        <v>390</v>
      </c>
      <c r="F594" s="277">
        <v>41307</v>
      </c>
      <c r="G594" s="275" t="s">
        <v>1652</v>
      </c>
      <c r="H594" s="273">
        <v>5</v>
      </c>
      <c r="I594" s="275" t="s">
        <v>392</v>
      </c>
      <c r="J594" s="333"/>
      <c r="K594" s="333"/>
      <c r="L594" s="313"/>
      <c r="M594" s="313"/>
      <c r="N594" s="333"/>
      <c r="O594" s="333"/>
      <c r="P594" s="342"/>
      <c r="Q594" s="333"/>
      <c r="R594" s="333"/>
      <c r="S594" s="333"/>
      <c r="T594" s="333"/>
    </row>
    <row r="595" spans="1:16" s="278" customFormat="1" ht="10.5" customHeight="1" outlineLevel="2">
      <c r="A595" s="273">
        <v>10</v>
      </c>
      <c r="B595" s="274">
        <v>2013</v>
      </c>
      <c r="C595" s="275" t="s">
        <v>362</v>
      </c>
      <c r="D595" s="275" t="s">
        <v>1596</v>
      </c>
      <c r="E595" s="276" t="s">
        <v>416</v>
      </c>
      <c r="F595" s="277">
        <v>41560</v>
      </c>
      <c r="G595" s="275" t="s">
        <v>1876</v>
      </c>
      <c r="H595" s="273">
        <v>10</v>
      </c>
      <c r="I595" s="275" t="s">
        <v>473</v>
      </c>
      <c r="P595" s="273"/>
    </row>
    <row r="596" spans="1:16" s="278" customFormat="1" ht="10.5" customHeight="1" outlineLevel="2">
      <c r="A596" s="273">
        <v>10</v>
      </c>
      <c r="B596" s="274">
        <v>2013</v>
      </c>
      <c r="C596" s="275" t="s">
        <v>362</v>
      </c>
      <c r="D596" s="275" t="s">
        <v>1596</v>
      </c>
      <c r="E596" s="276" t="s">
        <v>416</v>
      </c>
      <c r="F596" s="277">
        <v>41560</v>
      </c>
      <c r="G596" s="275" t="s">
        <v>1877</v>
      </c>
      <c r="H596" s="273">
        <v>3</v>
      </c>
      <c r="I596" s="275" t="s">
        <v>450</v>
      </c>
      <c r="P596" s="273"/>
    </row>
    <row r="597" spans="1:16" s="278" customFormat="1" ht="10.5" customHeight="1" outlineLevel="1">
      <c r="A597" s="273"/>
      <c r="B597" s="274"/>
      <c r="C597" s="275"/>
      <c r="D597" s="275" t="s">
        <v>1598</v>
      </c>
      <c r="E597" s="276"/>
      <c r="F597" s="277"/>
      <c r="G597" s="275"/>
      <c r="H597" s="273">
        <f>SUBTOTAL(9,H593:H596)</f>
        <v>23</v>
      </c>
      <c r="I597" s="275"/>
      <c r="P597" s="273"/>
    </row>
    <row r="598" spans="1:16" s="333" customFormat="1" ht="10.5" customHeight="1" outlineLevel="2">
      <c r="A598" s="281">
        <v>3</v>
      </c>
      <c r="B598" s="281">
        <v>2011</v>
      </c>
      <c r="C598" s="283" t="s">
        <v>363</v>
      </c>
      <c r="D598" s="283" t="s">
        <v>533</v>
      </c>
      <c r="E598" s="292" t="s">
        <v>422</v>
      </c>
      <c r="F598" s="285">
        <v>40608</v>
      </c>
      <c r="G598" s="294" t="s">
        <v>748</v>
      </c>
      <c r="H598" s="281">
        <v>3</v>
      </c>
      <c r="I598" s="283" t="s">
        <v>67</v>
      </c>
      <c r="J598" s="307"/>
      <c r="L598" s="271"/>
      <c r="M598" s="271"/>
      <c r="P598" s="342"/>
    </row>
    <row r="599" spans="1:16" s="333" customFormat="1" ht="10.5" customHeight="1" outlineLevel="2">
      <c r="A599" s="281">
        <v>11</v>
      </c>
      <c r="B599" s="282">
        <v>2011</v>
      </c>
      <c r="C599" s="283" t="s">
        <v>363</v>
      </c>
      <c r="D599" s="283" t="s">
        <v>533</v>
      </c>
      <c r="E599" s="284" t="s">
        <v>395</v>
      </c>
      <c r="F599" s="285">
        <v>40853</v>
      </c>
      <c r="G599" s="283" t="s">
        <v>965</v>
      </c>
      <c r="H599" s="281">
        <v>10</v>
      </c>
      <c r="I599" s="283" t="s">
        <v>379</v>
      </c>
      <c r="L599" s="271"/>
      <c r="M599" s="271"/>
      <c r="P599" s="342"/>
    </row>
    <row r="600" spans="1:16" s="313" customFormat="1" ht="10.5" customHeight="1" outlineLevel="2">
      <c r="A600" s="281">
        <v>10</v>
      </c>
      <c r="B600" s="282">
        <v>2011</v>
      </c>
      <c r="C600" s="283" t="s">
        <v>363</v>
      </c>
      <c r="D600" s="283" t="s">
        <v>533</v>
      </c>
      <c r="E600" s="284" t="s">
        <v>416</v>
      </c>
      <c r="F600" s="285">
        <v>40839</v>
      </c>
      <c r="G600" s="283" t="s">
        <v>910</v>
      </c>
      <c r="H600" s="281">
        <v>3</v>
      </c>
      <c r="I600" s="283" t="s">
        <v>408</v>
      </c>
      <c r="J600" s="307"/>
      <c r="K600" s="333"/>
      <c r="L600" s="271"/>
      <c r="M600" s="271"/>
      <c r="P600" s="317"/>
    </row>
    <row r="601" spans="1:16" s="333" customFormat="1" ht="10.5" customHeight="1" outlineLevel="2">
      <c r="A601" s="281">
        <v>10</v>
      </c>
      <c r="B601" s="282">
        <v>2011</v>
      </c>
      <c r="C601" s="283" t="s">
        <v>363</v>
      </c>
      <c r="D601" s="283" t="s">
        <v>533</v>
      </c>
      <c r="E601" s="284" t="s">
        <v>416</v>
      </c>
      <c r="F601" s="285">
        <v>40839</v>
      </c>
      <c r="G601" s="283" t="s">
        <v>911</v>
      </c>
      <c r="H601" s="281">
        <v>10</v>
      </c>
      <c r="I601" s="283" t="s">
        <v>912</v>
      </c>
      <c r="J601" s="307"/>
      <c r="L601" s="271"/>
      <c r="M601" s="271"/>
      <c r="P601" s="342"/>
    </row>
    <row r="602" spans="1:16" s="333" customFormat="1" ht="10.5" customHeight="1" outlineLevel="2">
      <c r="A602" s="281">
        <v>10</v>
      </c>
      <c r="B602" s="282">
        <v>2011</v>
      </c>
      <c r="C602" s="283" t="s">
        <v>363</v>
      </c>
      <c r="D602" s="283" t="s">
        <v>533</v>
      </c>
      <c r="E602" s="284" t="s">
        <v>416</v>
      </c>
      <c r="F602" s="285">
        <v>40839</v>
      </c>
      <c r="G602" s="283" t="s">
        <v>913</v>
      </c>
      <c r="H602" s="281">
        <v>7</v>
      </c>
      <c r="I602" s="283" t="s">
        <v>457</v>
      </c>
      <c r="J602" s="307"/>
      <c r="P602" s="342"/>
    </row>
    <row r="603" spans="1:16" s="333" customFormat="1" ht="10.5" customHeight="1" outlineLevel="2">
      <c r="A603" s="281">
        <v>11</v>
      </c>
      <c r="B603" s="282">
        <v>2011</v>
      </c>
      <c r="C603" s="283" t="s">
        <v>363</v>
      </c>
      <c r="D603" s="283" t="s">
        <v>533</v>
      </c>
      <c r="E603" s="284" t="s">
        <v>393</v>
      </c>
      <c r="F603" s="285">
        <v>40848</v>
      </c>
      <c r="G603" s="283" t="s">
        <v>965</v>
      </c>
      <c r="H603" s="281">
        <v>10</v>
      </c>
      <c r="I603" s="283" t="s">
        <v>379</v>
      </c>
      <c r="J603" s="313"/>
      <c r="P603" s="342"/>
    </row>
    <row r="604" spans="1:16" s="333" customFormat="1" ht="10.5" customHeight="1" outlineLevel="2">
      <c r="A604" s="282">
        <v>5</v>
      </c>
      <c r="B604" s="281">
        <v>2011</v>
      </c>
      <c r="C604" s="283" t="s">
        <v>363</v>
      </c>
      <c r="D604" s="291" t="s">
        <v>533</v>
      </c>
      <c r="E604" s="292" t="s">
        <v>325</v>
      </c>
      <c r="F604" s="285">
        <v>40685</v>
      </c>
      <c r="G604" s="283" t="s">
        <v>814</v>
      </c>
      <c r="H604" s="281">
        <v>3</v>
      </c>
      <c r="I604" s="283" t="s">
        <v>331</v>
      </c>
      <c r="J604" s="313"/>
      <c r="P604" s="342"/>
    </row>
    <row r="605" spans="1:16" s="278" customFormat="1" ht="10.5" customHeight="1" outlineLevel="2">
      <c r="A605" s="286">
        <v>10</v>
      </c>
      <c r="B605" s="287">
        <v>2012</v>
      </c>
      <c r="C605" s="288" t="s">
        <v>363</v>
      </c>
      <c r="D605" s="288" t="s">
        <v>533</v>
      </c>
      <c r="E605" s="289" t="s">
        <v>395</v>
      </c>
      <c r="F605" s="290">
        <v>41210</v>
      </c>
      <c r="G605" s="288" t="s">
        <v>965</v>
      </c>
      <c r="H605" s="286">
        <v>5</v>
      </c>
      <c r="I605" s="288" t="s">
        <v>364</v>
      </c>
      <c r="J605" s="313"/>
      <c r="P605" s="273"/>
    </row>
    <row r="606" spans="1:16" s="333" customFormat="1" ht="10.5" customHeight="1" outlineLevel="2">
      <c r="A606" s="286">
        <v>10</v>
      </c>
      <c r="B606" s="287">
        <v>2012</v>
      </c>
      <c r="C606" s="288" t="s">
        <v>363</v>
      </c>
      <c r="D606" s="288" t="s">
        <v>533</v>
      </c>
      <c r="E606" s="289" t="s">
        <v>416</v>
      </c>
      <c r="F606" s="290">
        <v>41196</v>
      </c>
      <c r="G606" s="288" t="s">
        <v>1532</v>
      </c>
      <c r="H606" s="286">
        <v>10</v>
      </c>
      <c r="I606" s="288" t="s">
        <v>443</v>
      </c>
      <c r="J606" s="313"/>
      <c r="P606" s="342"/>
    </row>
    <row r="607" spans="1:16" s="333" customFormat="1" ht="10.5" customHeight="1" outlineLevel="2">
      <c r="A607" s="286">
        <v>10</v>
      </c>
      <c r="B607" s="287">
        <v>2012</v>
      </c>
      <c r="C607" s="288" t="s">
        <v>363</v>
      </c>
      <c r="D607" s="288" t="s">
        <v>533</v>
      </c>
      <c r="E607" s="289" t="s">
        <v>416</v>
      </c>
      <c r="F607" s="290">
        <v>41196</v>
      </c>
      <c r="G607" s="288" t="s">
        <v>1533</v>
      </c>
      <c r="H607" s="286">
        <v>3</v>
      </c>
      <c r="I607" s="288" t="s">
        <v>481</v>
      </c>
      <c r="J607" s="313"/>
      <c r="P607" s="342"/>
    </row>
    <row r="608" spans="1:16" s="333" customFormat="1" ht="10.5" customHeight="1" outlineLevel="2">
      <c r="A608" s="439">
        <v>5</v>
      </c>
      <c r="B608" s="439">
        <v>2012</v>
      </c>
      <c r="C608" s="440" t="s">
        <v>363</v>
      </c>
      <c r="D608" s="440" t="s">
        <v>533</v>
      </c>
      <c r="E608" s="468" t="s">
        <v>325</v>
      </c>
      <c r="F608" s="469">
        <v>41049</v>
      </c>
      <c r="G608" s="441" t="s">
        <v>1339</v>
      </c>
      <c r="H608" s="439">
        <v>7</v>
      </c>
      <c r="I608" s="440" t="s">
        <v>1340</v>
      </c>
      <c r="J608" s="313"/>
      <c r="P608" s="342"/>
    </row>
    <row r="609" spans="1:20" s="361" customFormat="1" ht="10.5" customHeight="1" outlineLevel="2">
      <c r="A609" s="273">
        <v>3</v>
      </c>
      <c r="B609" s="273">
        <v>2013</v>
      </c>
      <c r="C609" s="275" t="s">
        <v>363</v>
      </c>
      <c r="D609" s="293" t="s">
        <v>533</v>
      </c>
      <c r="E609" s="279" t="s">
        <v>422</v>
      </c>
      <c r="F609" s="277">
        <v>41336</v>
      </c>
      <c r="G609" s="275" t="s">
        <v>1693</v>
      </c>
      <c r="H609" s="273">
        <v>10</v>
      </c>
      <c r="I609" s="275" t="s">
        <v>488</v>
      </c>
      <c r="J609" s="271"/>
      <c r="K609" s="333"/>
      <c r="L609" s="333"/>
      <c r="M609" s="333"/>
      <c r="N609" s="333"/>
      <c r="O609" s="333"/>
      <c r="P609" s="342"/>
      <c r="Q609" s="333"/>
      <c r="R609" s="333"/>
      <c r="S609" s="333"/>
      <c r="T609" s="333"/>
    </row>
    <row r="610" spans="1:20" s="359" customFormat="1" ht="10.5" customHeight="1" outlineLevel="2">
      <c r="A610" s="273">
        <v>3</v>
      </c>
      <c r="B610" s="273">
        <v>2013</v>
      </c>
      <c r="C610" s="275" t="s">
        <v>363</v>
      </c>
      <c r="D610" s="293" t="s">
        <v>533</v>
      </c>
      <c r="E610" s="279" t="s">
        <v>422</v>
      </c>
      <c r="F610" s="277">
        <v>41336</v>
      </c>
      <c r="G610" s="275" t="s">
        <v>1694</v>
      </c>
      <c r="H610" s="273">
        <v>10</v>
      </c>
      <c r="I610" s="275" t="s">
        <v>163</v>
      </c>
      <c r="J610" s="278"/>
      <c r="K610" s="307"/>
      <c r="L610" s="333"/>
      <c r="M610" s="333"/>
      <c r="N610" s="307"/>
      <c r="O610" s="307"/>
      <c r="P610" s="286"/>
      <c r="Q610" s="307"/>
      <c r="R610" s="307"/>
      <c r="S610" s="307"/>
      <c r="T610" s="307"/>
    </row>
    <row r="611" spans="1:20" s="359" customFormat="1" ht="10.5" customHeight="1" outlineLevel="2">
      <c r="A611" s="273">
        <v>3</v>
      </c>
      <c r="B611" s="273">
        <v>2013</v>
      </c>
      <c r="C611" s="275" t="s">
        <v>363</v>
      </c>
      <c r="D611" s="293" t="s">
        <v>533</v>
      </c>
      <c r="E611" s="279" t="s">
        <v>422</v>
      </c>
      <c r="F611" s="277">
        <v>41336</v>
      </c>
      <c r="G611" s="275" t="s">
        <v>1695</v>
      </c>
      <c r="H611" s="273">
        <v>3</v>
      </c>
      <c r="I611" s="275" t="s">
        <v>1053</v>
      </c>
      <c r="J611" s="278"/>
      <c r="K611" s="307"/>
      <c r="L611" s="333"/>
      <c r="M611" s="333"/>
      <c r="N611" s="307"/>
      <c r="O611" s="307"/>
      <c r="P611" s="286"/>
      <c r="Q611" s="307"/>
      <c r="R611" s="307"/>
      <c r="S611" s="307"/>
      <c r="T611" s="307"/>
    </row>
    <row r="612" spans="1:20" s="361" customFormat="1" ht="10.5" customHeight="1" outlineLevel="2">
      <c r="A612" s="273">
        <v>6</v>
      </c>
      <c r="B612" s="273">
        <v>2013</v>
      </c>
      <c r="C612" s="293" t="s">
        <v>363</v>
      </c>
      <c r="D612" s="275" t="s">
        <v>533</v>
      </c>
      <c r="E612" s="279" t="s">
        <v>325</v>
      </c>
      <c r="F612" s="277">
        <v>41434</v>
      </c>
      <c r="G612" s="275" t="s">
        <v>1878</v>
      </c>
      <c r="H612" s="273">
        <v>7</v>
      </c>
      <c r="I612" s="275" t="s">
        <v>283</v>
      </c>
      <c r="J612" s="278"/>
      <c r="K612" s="333"/>
      <c r="L612" s="333"/>
      <c r="M612" s="333"/>
      <c r="N612" s="333"/>
      <c r="O612" s="333"/>
      <c r="P612" s="342"/>
      <c r="Q612" s="333"/>
      <c r="R612" s="333"/>
      <c r="S612" s="333"/>
      <c r="T612" s="333"/>
    </row>
    <row r="613" spans="1:20" s="361" customFormat="1" ht="10.5" customHeight="1" outlineLevel="2">
      <c r="A613" s="273">
        <v>6</v>
      </c>
      <c r="B613" s="273">
        <v>2013</v>
      </c>
      <c r="C613" s="293" t="s">
        <v>363</v>
      </c>
      <c r="D613" s="275" t="s">
        <v>533</v>
      </c>
      <c r="E613" s="279" t="s">
        <v>325</v>
      </c>
      <c r="F613" s="277">
        <v>41434</v>
      </c>
      <c r="G613" s="275" t="s">
        <v>1879</v>
      </c>
      <c r="H613" s="273">
        <v>7</v>
      </c>
      <c r="I613" s="275" t="s">
        <v>1297</v>
      </c>
      <c r="J613" s="341"/>
      <c r="K613" s="333"/>
      <c r="L613" s="333"/>
      <c r="M613" s="333"/>
      <c r="N613" s="333"/>
      <c r="O613" s="333"/>
      <c r="P613" s="342"/>
      <c r="Q613" s="333"/>
      <c r="R613" s="333"/>
      <c r="S613" s="333"/>
      <c r="T613" s="333"/>
    </row>
    <row r="614" spans="1:20" s="361" customFormat="1" ht="10.5" customHeight="1" outlineLevel="2">
      <c r="A614" s="273">
        <v>6</v>
      </c>
      <c r="B614" s="273">
        <v>2013</v>
      </c>
      <c r="C614" s="293" t="s">
        <v>363</v>
      </c>
      <c r="D614" s="275" t="s">
        <v>533</v>
      </c>
      <c r="E614" s="279" t="s">
        <v>1758</v>
      </c>
      <c r="F614" s="277">
        <v>41440</v>
      </c>
      <c r="G614" s="275" t="s">
        <v>1879</v>
      </c>
      <c r="H614" s="273">
        <v>5</v>
      </c>
      <c r="I614" s="275" t="s">
        <v>1880</v>
      </c>
      <c r="J614" s="341"/>
      <c r="K614" s="333"/>
      <c r="L614" s="333"/>
      <c r="M614" s="333"/>
      <c r="N614" s="333"/>
      <c r="O614" s="333"/>
      <c r="P614" s="342"/>
      <c r="Q614" s="333"/>
      <c r="R614" s="333"/>
      <c r="S614" s="333"/>
      <c r="T614" s="333"/>
    </row>
    <row r="615" spans="1:11" s="333" customFormat="1" ht="10.5" customHeight="1" outlineLevel="2">
      <c r="A615" s="273">
        <v>6</v>
      </c>
      <c r="B615" s="273">
        <v>2013</v>
      </c>
      <c r="C615" s="293" t="s">
        <v>363</v>
      </c>
      <c r="D615" s="275" t="s">
        <v>533</v>
      </c>
      <c r="E615" s="279" t="s">
        <v>325</v>
      </c>
      <c r="F615" s="277">
        <v>41434</v>
      </c>
      <c r="G615" s="275" t="s">
        <v>1881</v>
      </c>
      <c r="H615" s="273">
        <v>7</v>
      </c>
      <c r="I615" s="275" t="s">
        <v>231</v>
      </c>
      <c r="J615" s="313"/>
      <c r="K615" s="313"/>
    </row>
    <row r="616" spans="1:11" s="333" customFormat="1" ht="10.5" customHeight="1" outlineLevel="2">
      <c r="A616" s="273">
        <v>10</v>
      </c>
      <c r="B616" s="273">
        <v>2013</v>
      </c>
      <c r="C616" s="293" t="s">
        <v>363</v>
      </c>
      <c r="D616" s="275" t="s">
        <v>533</v>
      </c>
      <c r="E616" s="279" t="s">
        <v>395</v>
      </c>
      <c r="F616" s="277">
        <v>41574</v>
      </c>
      <c r="G616" s="275" t="s">
        <v>1882</v>
      </c>
      <c r="H616" s="273">
        <v>5</v>
      </c>
      <c r="I616" s="275" t="s">
        <v>459</v>
      </c>
      <c r="J616" s="313"/>
      <c r="K616" s="313"/>
    </row>
    <row r="617" spans="1:11" s="333" customFormat="1" ht="10.5" customHeight="1" outlineLevel="1">
      <c r="A617" s="273"/>
      <c r="B617" s="273"/>
      <c r="C617" s="293"/>
      <c r="D617" s="275" t="s">
        <v>536</v>
      </c>
      <c r="E617" s="279"/>
      <c r="F617" s="277"/>
      <c r="G617" s="275"/>
      <c r="H617" s="273">
        <f>SUBTOTAL(9,H598:H616)</f>
        <v>125</v>
      </c>
      <c r="I617" s="275"/>
      <c r="J617" s="313"/>
      <c r="K617" s="313"/>
    </row>
    <row r="618" spans="1:20" s="361" customFormat="1" ht="10.5" customHeight="1" outlineLevel="2">
      <c r="A618" s="281">
        <v>10</v>
      </c>
      <c r="B618" s="282">
        <v>2011</v>
      </c>
      <c r="C618" s="283" t="s">
        <v>428</v>
      </c>
      <c r="D618" s="283" t="s">
        <v>24</v>
      </c>
      <c r="E618" s="284" t="s">
        <v>433</v>
      </c>
      <c r="F618" s="285">
        <v>40839</v>
      </c>
      <c r="G618" s="283" t="s">
        <v>620</v>
      </c>
      <c r="H618" s="281">
        <v>5</v>
      </c>
      <c r="I618" s="283" t="s">
        <v>486</v>
      </c>
      <c r="J618" s="313"/>
      <c r="K618" s="333"/>
      <c r="L618" s="333"/>
      <c r="M618" s="333"/>
      <c r="N618" s="333"/>
      <c r="O618" s="333"/>
      <c r="P618" s="342"/>
      <c r="Q618" s="333"/>
      <c r="R618" s="333"/>
      <c r="S618" s="333"/>
      <c r="T618" s="333"/>
    </row>
    <row r="619" spans="1:20" s="361" customFormat="1" ht="10.5" customHeight="1" outlineLevel="1">
      <c r="A619" s="281"/>
      <c r="B619" s="282"/>
      <c r="C619" s="283"/>
      <c r="D619" s="283" t="s">
        <v>25</v>
      </c>
      <c r="E619" s="284"/>
      <c r="F619" s="285"/>
      <c r="G619" s="283"/>
      <c r="H619" s="281">
        <f>SUBTOTAL(9,H618:H618)</f>
        <v>5</v>
      </c>
      <c r="I619" s="283"/>
      <c r="J619" s="313"/>
      <c r="K619" s="333"/>
      <c r="L619" s="333"/>
      <c r="M619" s="333"/>
      <c r="N619" s="333"/>
      <c r="O619" s="333"/>
      <c r="P619" s="342"/>
      <c r="Q619" s="333"/>
      <c r="R619" s="333"/>
      <c r="S619" s="333"/>
      <c r="T619" s="333"/>
    </row>
    <row r="620" spans="1:20" s="264" customFormat="1" ht="10.5" customHeight="1" outlineLevel="2">
      <c r="A620" s="226">
        <v>3</v>
      </c>
      <c r="B620" s="226">
        <v>2011</v>
      </c>
      <c r="C620" s="229" t="s">
        <v>362</v>
      </c>
      <c r="D620" s="229" t="s">
        <v>749</v>
      </c>
      <c r="E620" s="228" t="s">
        <v>422</v>
      </c>
      <c r="F620" s="231">
        <v>40608</v>
      </c>
      <c r="G620" s="362" t="s">
        <v>750</v>
      </c>
      <c r="H620" s="226">
        <v>10</v>
      </c>
      <c r="I620" s="229" t="s">
        <v>168</v>
      </c>
      <c r="J620" s="232" t="s">
        <v>1661</v>
      </c>
      <c r="K620" s="262"/>
      <c r="L620" s="262"/>
      <c r="M620" s="262"/>
      <c r="N620" s="262"/>
      <c r="O620" s="262"/>
      <c r="P620" s="263"/>
      <c r="Q620" s="262"/>
      <c r="R620" s="262"/>
      <c r="S620" s="262"/>
      <c r="T620" s="262"/>
    </row>
    <row r="621" spans="1:20" s="264" customFormat="1" ht="10.5" customHeight="1" outlineLevel="2">
      <c r="A621" s="226">
        <v>10</v>
      </c>
      <c r="B621" s="227">
        <v>2011</v>
      </c>
      <c r="C621" s="229" t="s">
        <v>362</v>
      </c>
      <c r="D621" s="229" t="s">
        <v>749</v>
      </c>
      <c r="E621" s="230" t="s">
        <v>416</v>
      </c>
      <c r="F621" s="231">
        <v>40839</v>
      </c>
      <c r="G621" s="229" t="s">
        <v>914</v>
      </c>
      <c r="H621" s="226">
        <v>3</v>
      </c>
      <c r="I621" s="229" t="s">
        <v>447</v>
      </c>
      <c r="J621" s="261"/>
      <c r="K621" s="262"/>
      <c r="L621" s="262"/>
      <c r="M621" s="262"/>
      <c r="N621" s="262"/>
      <c r="O621" s="262"/>
      <c r="P621" s="263"/>
      <c r="Q621" s="262"/>
      <c r="R621" s="262"/>
      <c r="S621" s="262"/>
      <c r="T621" s="262"/>
    </row>
    <row r="622" spans="1:16" s="262" customFormat="1" ht="10.5" customHeight="1" outlineLevel="2">
      <c r="A622" s="243">
        <v>10</v>
      </c>
      <c r="B622" s="244">
        <v>2012</v>
      </c>
      <c r="C622" s="253" t="s">
        <v>362</v>
      </c>
      <c r="D622" s="253" t="s">
        <v>749</v>
      </c>
      <c r="E622" s="280" t="s">
        <v>416</v>
      </c>
      <c r="F622" s="246">
        <v>41196</v>
      </c>
      <c r="G622" s="253" t="s">
        <v>1534</v>
      </c>
      <c r="H622" s="243">
        <v>7</v>
      </c>
      <c r="I622" s="253" t="s">
        <v>406</v>
      </c>
      <c r="J622" s="233"/>
      <c r="P622" s="263"/>
    </row>
    <row r="623" spans="1:16" s="262" customFormat="1" ht="10.5" customHeight="1" outlineLevel="2">
      <c r="A623" s="234">
        <v>2</v>
      </c>
      <c r="B623" s="304">
        <v>2013</v>
      </c>
      <c r="C623" s="249" t="s">
        <v>362</v>
      </c>
      <c r="D623" s="249" t="s">
        <v>749</v>
      </c>
      <c r="E623" s="305" t="s">
        <v>386</v>
      </c>
      <c r="F623" s="252">
        <v>41322</v>
      </c>
      <c r="G623" s="249" t="s">
        <v>1637</v>
      </c>
      <c r="H623" s="234">
        <v>5</v>
      </c>
      <c r="I623" s="249" t="s">
        <v>1638</v>
      </c>
      <c r="P623" s="263"/>
    </row>
    <row r="624" spans="1:16" s="262" customFormat="1" ht="10.5" customHeight="1" outlineLevel="2">
      <c r="A624" s="234">
        <v>2</v>
      </c>
      <c r="B624" s="304">
        <v>2013</v>
      </c>
      <c r="C624" s="249" t="s">
        <v>362</v>
      </c>
      <c r="D624" s="249" t="s">
        <v>749</v>
      </c>
      <c r="E624" s="305" t="s">
        <v>390</v>
      </c>
      <c r="F624" s="252">
        <v>41307</v>
      </c>
      <c r="G624" s="249" t="s">
        <v>1637</v>
      </c>
      <c r="H624" s="234">
        <v>5</v>
      </c>
      <c r="I624" s="249" t="s">
        <v>1638</v>
      </c>
      <c r="P624" s="263"/>
    </row>
    <row r="625" spans="1:16" s="262" customFormat="1" ht="10.5" customHeight="1" outlineLevel="2">
      <c r="A625" s="234">
        <v>3</v>
      </c>
      <c r="B625" s="234">
        <v>2013</v>
      </c>
      <c r="C625" s="249" t="s">
        <v>362</v>
      </c>
      <c r="D625" s="250" t="s">
        <v>749</v>
      </c>
      <c r="E625" s="251" t="s">
        <v>422</v>
      </c>
      <c r="F625" s="252">
        <v>41336</v>
      </c>
      <c r="G625" s="249" t="s">
        <v>750</v>
      </c>
      <c r="H625" s="234">
        <v>3</v>
      </c>
      <c r="I625" s="249" t="s">
        <v>423</v>
      </c>
      <c r="J625" s="233"/>
      <c r="P625" s="263"/>
    </row>
    <row r="626" spans="1:16" s="262" customFormat="1" ht="10.5" customHeight="1" outlineLevel="2">
      <c r="A626" s="234">
        <v>3</v>
      </c>
      <c r="B626" s="234">
        <v>2013</v>
      </c>
      <c r="C626" s="249" t="s">
        <v>362</v>
      </c>
      <c r="D626" s="250" t="s">
        <v>749</v>
      </c>
      <c r="E626" s="251" t="s">
        <v>422</v>
      </c>
      <c r="F626" s="252">
        <v>41336</v>
      </c>
      <c r="G626" s="249" t="s">
        <v>1696</v>
      </c>
      <c r="H626" s="234">
        <v>10</v>
      </c>
      <c r="I626" s="249" t="s">
        <v>89</v>
      </c>
      <c r="K626" s="236"/>
      <c r="P626" s="263"/>
    </row>
    <row r="627" spans="1:16" s="262" customFormat="1" ht="10.5" customHeight="1" outlineLevel="2">
      <c r="A627" s="234">
        <v>6</v>
      </c>
      <c r="B627" s="234">
        <v>2013</v>
      </c>
      <c r="C627" s="250" t="s">
        <v>362</v>
      </c>
      <c r="D627" s="249" t="s">
        <v>749</v>
      </c>
      <c r="E627" s="251" t="s">
        <v>325</v>
      </c>
      <c r="F627" s="252">
        <v>41434</v>
      </c>
      <c r="G627" s="249" t="s">
        <v>1883</v>
      </c>
      <c r="H627" s="234">
        <v>3</v>
      </c>
      <c r="I627" s="249" t="s">
        <v>808</v>
      </c>
      <c r="J627" s="247"/>
      <c r="P627" s="263"/>
    </row>
    <row r="628" spans="1:16" s="262" customFormat="1" ht="10.5" customHeight="1" outlineLevel="2">
      <c r="A628" s="234">
        <v>6</v>
      </c>
      <c r="B628" s="234">
        <v>2013</v>
      </c>
      <c r="C628" s="250" t="s">
        <v>362</v>
      </c>
      <c r="D628" s="249" t="s">
        <v>749</v>
      </c>
      <c r="E628" s="251" t="s">
        <v>325</v>
      </c>
      <c r="F628" s="252">
        <v>41434</v>
      </c>
      <c r="G628" s="249" t="s">
        <v>1884</v>
      </c>
      <c r="H628" s="234">
        <v>3</v>
      </c>
      <c r="I628" s="249" t="s">
        <v>244</v>
      </c>
      <c r="J628" s="247"/>
      <c r="K628" s="237"/>
      <c r="P628" s="263"/>
    </row>
    <row r="629" spans="1:16" s="233" customFormat="1" ht="10.5" customHeight="1" outlineLevel="2">
      <c r="A629" s="234">
        <v>10</v>
      </c>
      <c r="B629" s="304">
        <v>2013</v>
      </c>
      <c r="C629" s="249" t="s">
        <v>362</v>
      </c>
      <c r="D629" s="249" t="s">
        <v>749</v>
      </c>
      <c r="E629" s="305" t="s">
        <v>416</v>
      </c>
      <c r="F629" s="252">
        <v>41560</v>
      </c>
      <c r="G629" s="249" t="s">
        <v>1885</v>
      </c>
      <c r="H629" s="234">
        <v>10</v>
      </c>
      <c r="I629" s="249" t="s">
        <v>441</v>
      </c>
      <c r="P629" s="234"/>
    </row>
    <row r="630" spans="1:16" s="233" customFormat="1" ht="10.5" customHeight="1" outlineLevel="2">
      <c r="A630" s="234">
        <v>10</v>
      </c>
      <c r="B630" s="304">
        <v>2013</v>
      </c>
      <c r="C630" s="249" t="s">
        <v>362</v>
      </c>
      <c r="D630" s="249" t="s">
        <v>749</v>
      </c>
      <c r="E630" s="305" t="s">
        <v>416</v>
      </c>
      <c r="F630" s="252">
        <v>41560</v>
      </c>
      <c r="G630" s="249" t="s">
        <v>1886</v>
      </c>
      <c r="H630" s="234">
        <v>3</v>
      </c>
      <c r="I630" s="249" t="s">
        <v>447</v>
      </c>
      <c r="P630" s="234"/>
    </row>
    <row r="631" spans="1:16" s="233" customFormat="1" ht="10.5" customHeight="1" outlineLevel="2">
      <c r="A631" s="234">
        <v>10</v>
      </c>
      <c r="B631" s="304">
        <v>2013</v>
      </c>
      <c r="C631" s="249" t="s">
        <v>362</v>
      </c>
      <c r="D631" s="249" t="s">
        <v>749</v>
      </c>
      <c r="E631" s="305" t="s">
        <v>416</v>
      </c>
      <c r="F631" s="252">
        <v>41560</v>
      </c>
      <c r="G631" s="249" t="s">
        <v>1887</v>
      </c>
      <c r="H631" s="234">
        <v>3</v>
      </c>
      <c r="I631" s="249" t="s">
        <v>401</v>
      </c>
      <c r="P631" s="234"/>
    </row>
    <row r="632" spans="1:16" s="233" customFormat="1" ht="10.5" customHeight="1" outlineLevel="1">
      <c r="A632" s="234"/>
      <c r="B632" s="304"/>
      <c r="C632" s="249"/>
      <c r="D632" s="249" t="s">
        <v>751</v>
      </c>
      <c r="E632" s="305"/>
      <c r="F632" s="252"/>
      <c r="G632" s="249"/>
      <c r="H632" s="234">
        <f>SUBTOTAL(9,H620:H631)</f>
        <v>65</v>
      </c>
      <c r="I632" s="249"/>
      <c r="P632" s="234"/>
    </row>
    <row r="633" spans="1:16" s="333" customFormat="1" ht="10.5" customHeight="1" outlineLevel="2">
      <c r="A633" s="281">
        <v>3</v>
      </c>
      <c r="B633" s="281">
        <v>2011</v>
      </c>
      <c r="C633" s="283" t="s">
        <v>362</v>
      </c>
      <c r="D633" s="283" t="s">
        <v>103</v>
      </c>
      <c r="E633" s="292" t="s">
        <v>422</v>
      </c>
      <c r="F633" s="285">
        <v>40608</v>
      </c>
      <c r="G633" s="294" t="s">
        <v>752</v>
      </c>
      <c r="H633" s="281">
        <v>10</v>
      </c>
      <c r="I633" s="283" t="s">
        <v>68</v>
      </c>
      <c r="J633" s="278"/>
      <c r="K633" s="306"/>
      <c r="P633" s="342"/>
    </row>
    <row r="634" spans="1:16" s="313" customFormat="1" ht="10.5" customHeight="1" outlineLevel="2">
      <c r="A634" s="439">
        <v>5</v>
      </c>
      <c r="B634" s="439">
        <v>2012</v>
      </c>
      <c r="C634" s="440" t="s">
        <v>362</v>
      </c>
      <c r="D634" s="440" t="s">
        <v>103</v>
      </c>
      <c r="E634" s="468" t="s">
        <v>325</v>
      </c>
      <c r="F634" s="469">
        <v>41049</v>
      </c>
      <c r="G634" s="441" t="s">
        <v>1341</v>
      </c>
      <c r="H634" s="439">
        <v>7</v>
      </c>
      <c r="I634" s="440" t="s">
        <v>337</v>
      </c>
      <c r="J634" s="278"/>
      <c r="K634" s="306"/>
      <c r="L634" s="333"/>
      <c r="M634" s="333"/>
      <c r="P634" s="317"/>
    </row>
    <row r="635" spans="1:16" s="313" customFormat="1" ht="10.5" customHeight="1" outlineLevel="2">
      <c r="A635" s="470">
        <v>3</v>
      </c>
      <c r="B635" s="470">
        <v>2013</v>
      </c>
      <c r="C635" s="471" t="s">
        <v>362</v>
      </c>
      <c r="D635" s="471" t="s">
        <v>103</v>
      </c>
      <c r="E635" s="472" t="s">
        <v>373</v>
      </c>
      <c r="F635" s="473">
        <v>41350</v>
      </c>
      <c r="G635" s="474" t="s">
        <v>1341</v>
      </c>
      <c r="H635" s="470">
        <v>5</v>
      </c>
      <c r="I635" s="471" t="s">
        <v>396</v>
      </c>
      <c r="J635" s="307"/>
      <c r="K635" s="307"/>
      <c r="P635" s="317"/>
    </row>
    <row r="636" spans="1:16" s="313" customFormat="1" ht="10.5" customHeight="1" outlineLevel="2">
      <c r="A636" s="273">
        <v>6</v>
      </c>
      <c r="B636" s="273">
        <v>2013</v>
      </c>
      <c r="C636" s="293" t="s">
        <v>362</v>
      </c>
      <c r="D636" s="275" t="s">
        <v>103</v>
      </c>
      <c r="E636" s="279" t="s">
        <v>325</v>
      </c>
      <c r="F636" s="277">
        <v>41434</v>
      </c>
      <c r="G636" s="275" t="s">
        <v>1888</v>
      </c>
      <c r="H636" s="273">
        <v>10</v>
      </c>
      <c r="I636" s="275" t="s">
        <v>296</v>
      </c>
      <c r="J636" s="271"/>
      <c r="K636" s="306"/>
      <c r="P636" s="317"/>
    </row>
    <row r="637" spans="1:16" s="313" customFormat="1" ht="10.5" customHeight="1" outlineLevel="2">
      <c r="A637" s="273">
        <v>6</v>
      </c>
      <c r="B637" s="273">
        <v>2013</v>
      </c>
      <c r="C637" s="293" t="s">
        <v>362</v>
      </c>
      <c r="D637" s="275" t="s">
        <v>103</v>
      </c>
      <c r="E637" s="279" t="s">
        <v>325</v>
      </c>
      <c r="F637" s="277">
        <v>41434</v>
      </c>
      <c r="G637" s="275" t="s">
        <v>1889</v>
      </c>
      <c r="H637" s="273">
        <v>7</v>
      </c>
      <c r="I637" s="275" t="s">
        <v>340</v>
      </c>
      <c r="J637" s="278"/>
      <c r="P637" s="317"/>
    </row>
    <row r="638" spans="1:16" s="313" customFormat="1" ht="10.5" customHeight="1" outlineLevel="2">
      <c r="A638" s="273">
        <v>6</v>
      </c>
      <c r="B638" s="273">
        <v>2013</v>
      </c>
      <c r="C638" s="293" t="s">
        <v>362</v>
      </c>
      <c r="D638" s="275" t="s">
        <v>103</v>
      </c>
      <c r="E638" s="279" t="s">
        <v>325</v>
      </c>
      <c r="F638" s="277">
        <v>41434</v>
      </c>
      <c r="G638" s="275" t="s">
        <v>1890</v>
      </c>
      <c r="H638" s="273">
        <v>3</v>
      </c>
      <c r="I638" s="275" t="s">
        <v>1364</v>
      </c>
      <c r="J638" s="271"/>
      <c r="K638" s="271"/>
      <c r="L638" s="271"/>
      <c r="M638" s="271"/>
      <c r="P638" s="317"/>
    </row>
    <row r="639" spans="1:16" s="313" customFormat="1" ht="10.5" customHeight="1" outlineLevel="2">
      <c r="A639" s="273">
        <v>6</v>
      </c>
      <c r="B639" s="273">
        <v>2013</v>
      </c>
      <c r="C639" s="293" t="s">
        <v>362</v>
      </c>
      <c r="D639" s="275" t="s">
        <v>103</v>
      </c>
      <c r="E639" s="279" t="s">
        <v>325</v>
      </c>
      <c r="F639" s="277">
        <v>41434</v>
      </c>
      <c r="G639" s="275" t="s">
        <v>1891</v>
      </c>
      <c r="H639" s="273">
        <v>7</v>
      </c>
      <c r="I639" s="275" t="s">
        <v>1340</v>
      </c>
      <c r="J639" s="278"/>
      <c r="K639" s="306"/>
      <c r="L639" s="271"/>
      <c r="M639" s="271"/>
      <c r="P639" s="317"/>
    </row>
    <row r="640" spans="1:16" s="313" customFormat="1" ht="10.5" customHeight="1" outlineLevel="1">
      <c r="A640" s="273"/>
      <c r="B640" s="273"/>
      <c r="C640" s="293"/>
      <c r="D640" s="275" t="s">
        <v>104</v>
      </c>
      <c r="E640" s="279"/>
      <c r="F640" s="277"/>
      <c r="G640" s="275"/>
      <c r="H640" s="273">
        <f>SUBTOTAL(9,H633:H639)</f>
        <v>49</v>
      </c>
      <c r="I640" s="275"/>
      <c r="J640" s="278"/>
      <c r="K640" s="306"/>
      <c r="L640" s="271"/>
      <c r="M640" s="271"/>
      <c r="P640" s="317"/>
    </row>
    <row r="641" spans="1:16" s="333" customFormat="1" ht="10.5" customHeight="1" outlineLevel="2">
      <c r="A641" s="281">
        <v>3</v>
      </c>
      <c r="B641" s="281">
        <v>2011</v>
      </c>
      <c r="C641" s="283" t="s">
        <v>363</v>
      </c>
      <c r="D641" s="283" t="s">
        <v>439</v>
      </c>
      <c r="E641" s="292" t="s">
        <v>422</v>
      </c>
      <c r="F641" s="285">
        <v>40608</v>
      </c>
      <c r="G641" s="294" t="s">
        <v>306</v>
      </c>
      <c r="H641" s="281">
        <v>3</v>
      </c>
      <c r="I641" s="283" t="s">
        <v>86</v>
      </c>
      <c r="K641" s="306"/>
      <c r="L641" s="271"/>
      <c r="M641" s="271"/>
      <c r="P641" s="342"/>
    </row>
    <row r="642" spans="1:16" s="333" customFormat="1" ht="10.5" customHeight="1" outlineLevel="2">
      <c r="A642" s="281">
        <v>3</v>
      </c>
      <c r="B642" s="281">
        <v>2011</v>
      </c>
      <c r="C642" s="283" t="s">
        <v>363</v>
      </c>
      <c r="D642" s="283" t="s">
        <v>439</v>
      </c>
      <c r="E642" s="292" t="s">
        <v>422</v>
      </c>
      <c r="F642" s="285">
        <v>40608</v>
      </c>
      <c r="G642" s="294" t="s">
        <v>124</v>
      </c>
      <c r="H642" s="281">
        <v>7</v>
      </c>
      <c r="I642" s="283" t="s">
        <v>184</v>
      </c>
      <c r="K642" s="306"/>
      <c r="L642" s="271"/>
      <c r="M642" s="271"/>
      <c r="P642" s="342"/>
    </row>
    <row r="643" spans="1:16" s="333" customFormat="1" ht="10.5" customHeight="1" outlineLevel="2">
      <c r="A643" s="281">
        <v>3</v>
      </c>
      <c r="B643" s="281">
        <v>2011</v>
      </c>
      <c r="C643" s="283" t="s">
        <v>363</v>
      </c>
      <c r="D643" s="283" t="s">
        <v>439</v>
      </c>
      <c r="E643" s="292" t="s">
        <v>422</v>
      </c>
      <c r="F643" s="285">
        <v>40608</v>
      </c>
      <c r="G643" s="294" t="s">
        <v>53</v>
      </c>
      <c r="H643" s="281">
        <v>7</v>
      </c>
      <c r="I643" s="283" t="s">
        <v>54</v>
      </c>
      <c r="K643" s="271"/>
      <c r="L643" s="271"/>
      <c r="M643" s="271"/>
      <c r="P643" s="342"/>
    </row>
    <row r="644" spans="1:16" s="333" customFormat="1" ht="10.5" customHeight="1" outlineLevel="2">
      <c r="A644" s="281">
        <v>3</v>
      </c>
      <c r="B644" s="281">
        <v>2011</v>
      </c>
      <c r="C644" s="283" t="s">
        <v>363</v>
      </c>
      <c r="D644" s="283" t="s">
        <v>439</v>
      </c>
      <c r="E644" s="292" t="s">
        <v>422</v>
      </c>
      <c r="F644" s="285">
        <v>40608</v>
      </c>
      <c r="G644" s="294" t="s">
        <v>753</v>
      </c>
      <c r="H644" s="281">
        <v>3</v>
      </c>
      <c r="I644" s="283" t="s">
        <v>57</v>
      </c>
      <c r="K644" s="271"/>
      <c r="P644" s="342"/>
    </row>
    <row r="645" spans="1:16" s="333" customFormat="1" ht="10.5" customHeight="1" outlineLevel="2">
      <c r="A645" s="281">
        <v>10</v>
      </c>
      <c r="B645" s="282">
        <v>2011</v>
      </c>
      <c r="C645" s="283" t="s">
        <v>363</v>
      </c>
      <c r="D645" s="283" t="s">
        <v>439</v>
      </c>
      <c r="E645" s="284" t="s">
        <v>416</v>
      </c>
      <c r="F645" s="285">
        <v>40839</v>
      </c>
      <c r="G645" s="283" t="s">
        <v>915</v>
      </c>
      <c r="H645" s="281">
        <v>10</v>
      </c>
      <c r="I645" s="283" t="s">
        <v>147</v>
      </c>
      <c r="J645" s="307"/>
      <c r="K645" s="271"/>
      <c r="L645" s="313"/>
      <c r="M645" s="313"/>
      <c r="P645" s="342"/>
    </row>
    <row r="646" spans="1:16" s="278" customFormat="1" ht="10.5" customHeight="1" outlineLevel="2">
      <c r="A646" s="281">
        <v>10</v>
      </c>
      <c r="B646" s="282">
        <v>2011</v>
      </c>
      <c r="C646" s="283" t="s">
        <v>363</v>
      </c>
      <c r="D646" s="283" t="s">
        <v>439</v>
      </c>
      <c r="E646" s="284" t="s">
        <v>416</v>
      </c>
      <c r="F646" s="285">
        <v>40839</v>
      </c>
      <c r="G646" s="283" t="s">
        <v>916</v>
      </c>
      <c r="H646" s="281">
        <v>7</v>
      </c>
      <c r="I646" s="283" t="s">
        <v>145</v>
      </c>
      <c r="J646" s="307"/>
      <c r="P646" s="273"/>
    </row>
    <row r="647" spans="1:16" s="333" customFormat="1" ht="10.5" customHeight="1" outlineLevel="2">
      <c r="A647" s="281">
        <v>10</v>
      </c>
      <c r="B647" s="282">
        <v>2011</v>
      </c>
      <c r="C647" s="283" t="s">
        <v>363</v>
      </c>
      <c r="D647" s="283" t="s">
        <v>439</v>
      </c>
      <c r="E647" s="284" t="s">
        <v>416</v>
      </c>
      <c r="F647" s="285">
        <v>40839</v>
      </c>
      <c r="G647" s="283" t="s">
        <v>917</v>
      </c>
      <c r="H647" s="281">
        <v>3</v>
      </c>
      <c r="I647" s="283" t="s">
        <v>401</v>
      </c>
      <c r="J647" s="307"/>
      <c r="K647" s="271"/>
      <c r="P647" s="342"/>
    </row>
    <row r="648" spans="1:16" s="333" customFormat="1" ht="10.5" customHeight="1" outlineLevel="2">
      <c r="A648" s="281">
        <v>10</v>
      </c>
      <c r="B648" s="282">
        <v>2011</v>
      </c>
      <c r="C648" s="283" t="s">
        <v>363</v>
      </c>
      <c r="D648" s="283" t="s">
        <v>439</v>
      </c>
      <c r="E648" s="284" t="s">
        <v>416</v>
      </c>
      <c r="F648" s="285">
        <v>40839</v>
      </c>
      <c r="G648" s="283" t="s">
        <v>918</v>
      </c>
      <c r="H648" s="281">
        <v>10</v>
      </c>
      <c r="I648" s="283" t="s">
        <v>451</v>
      </c>
      <c r="J648" s="313"/>
      <c r="K648" s="313"/>
      <c r="P648" s="342"/>
    </row>
    <row r="649" spans="1:20" s="361" customFormat="1" ht="10.5" customHeight="1" outlineLevel="2">
      <c r="A649" s="281">
        <v>10</v>
      </c>
      <c r="B649" s="282">
        <v>2011</v>
      </c>
      <c r="C649" s="283" t="s">
        <v>363</v>
      </c>
      <c r="D649" s="283" t="s">
        <v>439</v>
      </c>
      <c r="E649" s="284" t="s">
        <v>416</v>
      </c>
      <c r="F649" s="285">
        <v>40839</v>
      </c>
      <c r="G649" s="283" t="s">
        <v>919</v>
      </c>
      <c r="H649" s="281">
        <v>3</v>
      </c>
      <c r="I649" s="283" t="s">
        <v>374</v>
      </c>
      <c r="J649" s="271"/>
      <c r="K649" s="271"/>
      <c r="L649" s="333"/>
      <c r="M649" s="333"/>
      <c r="N649" s="333"/>
      <c r="O649" s="333"/>
      <c r="P649" s="342"/>
      <c r="Q649" s="333"/>
      <c r="R649" s="333"/>
      <c r="S649" s="333"/>
      <c r="T649" s="333"/>
    </row>
    <row r="650" spans="1:16" s="333" customFormat="1" ht="10.5" customHeight="1" outlineLevel="2">
      <c r="A650" s="295">
        <v>2</v>
      </c>
      <c r="B650" s="295">
        <v>2011</v>
      </c>
      <c r="C650" s="296" t="s">
        <v>363</v>
      </c>
      <c r="D650" s="296" t="s">
        <v>439</v>
      </c>
      <c r="E650" s="297" t="s">
        <v>397</v>
      </c>
      <c r="F650" s="298">
        <v>40594</v>
      </c>
      <c r="G650" s="299" t="s">
        <v>706</v>
      </c>
      <c r="H650" s="295">
        <v>5</v>
      </c>
      <c r="I650" s="296" t="s">
        <v>364</v>
      </c>
      <c r="J650" s="271"/>
      <c r="K650" s="271"/>
      <c r="P650" s="342"/>
    </row>
    <row r="651" spans="1:16" s="333" customFormat="1" ht="10.5" customHeight="1" outlineLevel="2">
      <c r="A651" s="282">
        <v>9</v>
      </c>
      <c r="B651" s="281">
        <v>2011</v>
      </c>
      <c r="C651" s="283" t="s">
        <v>363</v>
      </c>
      <c r="D651" s="291" t="s">
        <v>439</v>
      </c>
      <c r="E651" s="292" t="s">
        <v>612</v>
      </c>
      <c r="F651" s="285">
        <v>40797</v>
      </c>
      <c r="G651" s="283" t="s">
        <v>860</v>
      </c>
      <c r="H651" s="281">
        <v>10</v>
      </c>
      <c r="I651" s="283" t="s">
        <v>460</v>
      </c>
      <c r="J651" s="271"/>
      <c r="K651" s="306"/>
      <c r="P651" s="342"/>
    </row>
    <row r="652" spans="1:16" s="313" customFormat="1" ht="10.5" customHeight="1" outlineLevel="2">
      <c r="A652" s="282">
        <v>5</v>
      </c>
      <c r="B652" s="281">
        <v>2011</v>
      </c>
      <c r="C652" s="283" t="s">
        <v>363</v>
      </c>
      <c r="D652" s="291" t="s">
        <v>439</v>
      </c>
      <c r="E652" s="292" t="s">
        <v>325</v>
      </c>
      <c r="F652" s="285">
        <v>40685</v>
      </c>
      <c r="G652" s="283" t="s">
        <v>815</v>
      </c>
      <c r="H652" s="281">
        <v>7</v>
      </c>
      <c r="I652" s="283" t="s">
        <v>283</v>
      </c>
      <c r="J652" s="278"/>
      <c r="K652" s="271"/>
      <c r="L652" s="333"/>
      <c r="M652" s="333"/>
      <c r="P652" s="317"/>
    </row>
    <row r="653" spans="1:16" s="313" customFormat="1" ht="10.5" customHeight="1" outlineLevel="2">
      <c r="A653" s="439">
        <v>5</v>
      </c>
      <c r="B653" s="439">
        <v>2012</v>
      </c>
      <c r="C653" s="440" t="s">
        <v>363</v>
      </c>
      <c r="D653" s="440" t="s">
        <v>439</v>
      </c>
      <c r="E653" s="468" t="s">
        <v>1375</v>
      </c>
      <c r="F653" s="469">
        <v>41055</v>
      </c>
      <c r="G653" s="441" t="s">
        <v>1342</v>
      </c>
      <c r="H653" s="439">
        <v>15</v>
      </c>
      <c r="I653" s="440" t="s">
        <v>1378</v>
      </c>
      <c r="J653" s="278"/>
      <c r="L653" s="333"/>
      <c r="M653" s="333"/>
      <c r="P653" s="317"/>
    </row>
    <row r="654" spans="1:16" s="333" customFormat="1" ht="10.5" customHeight="1" outlineLevel="2">
      <c r="A654" s="439">
        <v>5</v>
      </c>
      <c r="B654" s="439">
        <v>2012</v>
      </c>
      <c r="C654" s="440" t="s">
        <v>363</v>
      </c>
      <c r="D654" s="440" t="s">
        <v>439</v>
      </c>
      <c r="E654" s="468" t="s">
        <v>1375</v>
      </c>
      <c r="F654" s="469">
        <v>41055</v>
      </c>
      <c r="G654" s="441" t="s">
        <v>1342</v>
      </c>
      <c r="H654" s="439">
        <v>5</v>
      </c>
      <c r="I654" s="440" t="s">
        <v>1405</v>
      </c>
      <c r="J654" s="278"/>
      <c r="K654" s="313"/>
      <c r="P654" s="342"/>
    </row>
    <row r="655" spans="1:16" s="313" customFormat="1" ht="10.5" customHeight="1" outlineLevel="2">
      <c r="A655" s="317">
        <v>3</v>
      </c>
      <c r="B655" s="318">
        <v>2012</v>
      </c>
      <c r="C655" s="319" t="s">
        <v>363</v>
      </c>
      <c r="D655" s="319" t="s">
        <v>439</v>
      </c>
      <c r="E655" s="320" t="s">
        <v>422</v>
      </c>
      <c r="F655" s="321">
        <v>40972</v>
      </c>
      <c r="G655" s="319" t="s">
        <v>125</v>
      </c>
      <c r="H655" s="317">
        <v>10</v>
      </c>
      <c r="I655" s="319" t="s">
        <v>168</v>
      </c>
      <c r="J655" s="307"/>
      <c r="L655" s="333"/>
      <c r="M655" s="333"/>
      <c r="P655" s="317"/>
    </row>
    <row r="656" spans="1:16" s="333" customFormat="1" ht="10.5" customHeight="1" outlineLevel="2">
      <c r="A656" s="317">
        <v>3</v>
      </c>
      <c r="B656" s="318">
        <v>2012</v>
      </c>
      <c r="C656" s="319" t="s">
        <v>363</v>
      </c>
      <c r="D656" s="319" t="s">
        <v>439</v>
      </c>
      <c r="E656" s="320" t="s">
        <v>422</v>
      </c>
      <c r="F656" s="321">
        <v>40972</v>
      </c>
      <c r="G656" s="319" t="s">
        <v>1044</v>
      </c>
      <c r="H656" s="317">
        <v>7</v>
      </c>
      <c r="I656" s="319" t="s">
        <v>1045</v>
      </c>
      <c r="J656" s="307"/>
      <c r="K656" s="313"/>
      <c r="P656" s="342"/>
    </row>
    <row r="657" spans="1:16" s="333" customFormat="1" ht="10.5" customHeight="1" outlineLevel="2">
      <c r="A657" s="286">
        <v>10</v>
      </c>
      <c r="B657" s="287">
        <v>2012</v>
      </c>
      <c r="C657" s="288" t="s">
        <v>363</v>
      </c>
      <c r="D657" s="288" t="s">
        <v>439</v>
      </c>
      <c r="E657" s="289" t="s">
        <v>416</v>
      </c>
      <c r="F657" s="290">
        <v>41196</v>
      </c>
      <c r="G657" s="288" t="s">
        <v>1535</v>
      </c>
      <c r="H657" s="286">
        <v>10</v>
      </c>
      <c r="I657" s="288" t="s">
        <v>147</v>
      </c>
      <c r="K657" s="313"/>
      <c r="P657" s="342"/>
    </row>
    <row r="658" spans="1:16" s="333" customFormat="1" ht="10.5" customHeight="1" outlineLevel="2">
      <c r="A658" s="286">
        <v>10</v>
      </c>
      <c r="B658" s="287">
        <v>2012</v>
      </c>
      <c r="C658" s="288" t="s">
        <v>363</v>
      </c>
      <c r="D658" s="288" t="s">
        <v>439</v>
      </c>
      <c r="E658" s="289" t="s">
        <v>416</v>
      </c>
      <c r="F658" s="290">
        <v>41196</v>
      </c>
      <c r="G658" s="288" t="s">
        <v>1536</v>
      </c>
      <c r="H658" s="286">
        <v>10</v>
      </c>
      <c r="I658" s="288" t="s">
        <v>904</v>
      </c>
      <c r="J658" s="271"/>
      <c r="K658" s="307"/>
      <c r="P658" s="342"/>
    </row>
    <row r="659" spans="1:16" s="333" customFormat="1" ht="10.5" customHeight="1" outlineLevel="2">
      <c r="A659" s="286">
        <v>10</v>
      </c>
      <c r="B659" s="287">
        <v>2012</v>
      </c>
      <c r="C659" s="288" t="s">
        <v>363</v>
      </c>
      <c r="D659" s="288" t="s">
        <v>439</v>
      </c>
      <c r="E659" s="289" t="s">
        <v>416</v>
      </c>
      <c r="F659" s="290">
        <v>41196</v>
      </c>
      <c r="G659" s="288" t="s">
        <v>1537</v>
      </c>
      <c r="H659" s="286">
        <v>3</v>
      </c>
      <c r="I659" s="288" t="s">
        <v>938</v>
      </c>
      <c r="J659" s="278"/>
      <c r="K659" s="307"/>
      <c r="P659" s="342"/>
    </row>
    <row r="660" spans="1:16" s="333" customFormat="1" ht="10.5" customHeight="1" outlineLevel="2">
      <c r="A660" s="286">
        <v>10</v>
      </c>
      <c r="B660" s="287">
        <v>2012</v>
      </c>
      <c r="C660" s="288" t="s">
        <v>363</v>
      </c>
      <c r="D660" s="288" t="s">
        <v>439</v>
      </c>
      <c r="E660" s="289" t="s">
        <v>416</v>
      </c>
      <c r="F660" s="290">
        <v>41196</v>
      </c>
      <c r="G660" s="288" t="s">
        <v>1538</v>
      </c>
      <c r="H660" s="286">
        <v>3</v>
      </c>
      <c r="I660" s="288" t="s">
        <v>374</v>
      </c>
      <c r="J660" s="278"/>
      <c r="K660" s="307"/>
      <c r="P660" s="342"/>
    </row>
    <row r="661" spans="1:16" s="333" customFormat="1" ht="10.5" customHeight="1" outlineLevel="2">
      <c r="A661" s="439">
        <v>5</v>
      </c>
      <c r="B661" s="439">
        <v>2012</v>
      </c>
      <c r="C661" s="440" t="s">
        <v>363</v>
      </c>
      <c r="D661" s="440" t="s">
        <v>439</v>
      </c>
      <c r="E661" s="468" t="s">
        <v>325</v>
      </c>
      <c r="F661" s="469">
        <v>41049</v>
      </c>
      <c r="G661" s="441" t="s">
        <v>1342</v>
      </c>
      <c r="H661" s="439">
        <v>10</v>
      </c>
      <c r="I661" s="440" t="s">
        <v>285</v>
      </c>
      <c r="J661" s="278"/>
      <c r="K661" s="271"/>
      <c r="P661" s="342"/>
    </row>
    <row r="662" spans="1:16" s="333" customFormat="1" ht="10.5" customHeight="1" outlineLevel="2">
      <c r="A662" s="439">
        <v>5</v>
      </c>
      <c r="B662" s="439">
        <v>2012</v>
      </c>
      <c r="C662" s="440" t="s">
        <v>363</v>
      </c>
      <c r="D662" s="440" t="s">
        <v>439</v>
      </c>
      <c r="E662" s="468" t="s">
        <v>325</v>
      </c>
      <c r="F662" s="469">
        <v>41049</v>
      </c>
      <c r="G662" s="441" t="s">
        <v>1343</v>
      </c>
      <c r="H662" s="439">
        <v>10</v>
      </c>
      <c r="I662" s="440" t="s">
        <v>289</v>
      </c>
      <c r="J662" s="278"/>
      <c r="K662" s="307"/>
      <c r="P662" s="342"/>
    </row>
    <row r="663" spans="1:16" s="313" customFormat="1" ht="10.5" customHeight="1" outlineLevel="2">
      <c r="A663" s="273">
        <v>3</v>
      </c>
      <c r="B663" s="273">
        <v>2013</v>
      </c>
      <c r="C663" s="275" t="s">
        <v>363</v>
      </c>
      <c r="D663" s="293" t="s">
        <v>439</v>
      </c>
      <c r="E663" s="279" t="s">
        <v>422</v>
      </c>
      <c r="F663" s="277">
        <v>41336</v>
      </c>
      <c r="G663" s="275" t="s">
        <v>1697</v>
      </c>
      <c r="H663" s="273">
        <v>3</v>
      </c>
      <c r="I663" s="275" t="s">
        <v>174</v>
      </c>
      <c r="J663" s="333"/>
      <c r="K663" s="307"/>
      <c r="L663" s="333"/>
      <c r="M663" s="333"/>
      <c r="P663" s="317"/>
    </row>
    <row r="664" spans="1:16" s="313" customFormat="1" ht="10.5" customHeight="1" outlineLevel="2">
      <c r="A664" s="273">
        <v>3</v>
      </c>
      <c r="B664" s="273">
        <v>2013</v>
      </c>
      <c r="C664" s="275" t="s">
        <v>363</v>
      </c>
      <c r="D664" s="293" t="s">
        <v>439</v>
      </c>
      <c r="E664" s="279" t="s">
        <v>422</v>
      </c>
      <c r="F664" s="277">
        <v>41336</v>
      </c>
      <c r="G664" s="275" t="s">
        <v>125</v>
      </c>
      <c r="H664" s="273">
        <v>10</v>
      </c>
      <c r="I664" s="275" t="s">
        <v>168</v>
      </c>
      <c r="K664" s="307"/>
      <c r="L664" s="333"/>
      <c r="M664" s="333"/>
      <c r="P664" s="317"/>
    </row>
    <row r="665" spans="1:16" s="278" customFormat="1" ht="10.5" customHeight="1" outlineLevel="2">
      <c r="A665" s="273">
        <v>3</v>
      </c>
      <c r="B665" s="273">
        <v>2013</v>
      </c>
      <c r="C665" s="275" t="s">
        <v>363</v>
      </c>
      <c r="D665" s="293" t="s">
        <v>439</v>
      </c>
      <c r="E665" s="279" t="s">
        <v>422</v>
      </c>
      <c r="F665" s="277">
        <v>41336</v>
      </c>
      <c r="G665" s="275" t="s">
        <v>1044</v>
      </c>
      <c r="H665" s="273">
        <v>7</v>
      </c>
      <c r="I665" s="275" t="s">
        <v>502</v>
      </c>
      <c r="P665" s="273"/>
    </row>
    <row r="666" spans="1:16" s="313" customFormat="1" ht="10.5" customHeight="1" outlineLevel="2">
      <c r="A666" s="273">
        <v>6</v>
      </c>
      <c r="B666" s="273">
        <v>2013</v>
      </c>
      <c r="C666" s="293" t="s">
        <v>363</v>
      </c>
      <c r="D666" s="275" t="s">
        <v>439</v>
      </c>
      <c r="E666" s="279" t="s">
        <v>325</v>
      </c>
      <c r="F666" s="277">
        <v>41434</v>
      </c>
      <c r="G666" s="275" t="s">
        <v>1536</v>
      </c>
      <c r="H666" s="273">
        <v>7</v>
      </c>
      <c r="I666" s="275" t="s">
        <v>1366</v>
      </c>
      <c r="J666" s="333"/>
      <c r="L666" s="333"/>
      <c r="M666" s="333"/>
      <c r="P666" s="317"/>
    </row>
    <row r="667" spans="1:16" s="278" customFormat="1" ht="10.5" customHeight="1" outlineLevel="2">
      <c r="A667" s="273">
        <v>6</v>
      </c>
      <c r="B667" s="273">
        <v>2013</v>
      </c>
      <c r="C667" s="293" t="s">
        <v>363</v>
      </c>
      <c r="D667" s="275" t="s">
        <v>439</v>
      </c>
      <c r="E667" s="279" t="s">
        <v>325</v>
      </c>
      <c r="F667" s="277">
        <v>41434</v>
      </c>
      <c r="G667" s="275" t="s">
        <v>1892</v>
      </c>
      <c r="H667" s="273">
        <v>7</v>
      </c>
      <c r="I667" s="275" t="s">
        <v>272</v>
      </c>
      <c r="J667" s="333"/>
      <c r="P667" s="273"/>
    </row>
    <row r="668" spans="1:16" s="313" customFormat="1" ht="10.5" customHeight="1" outlineLevel="2">
      <c r="A668" s="273">
        <v>6</v>
      </c>
      <c r="B668" s="273">
        <v>2013</v>
      </c>
      <c r="C668" s="293" t="s">
        <v>363</v>
      </c>
      <c r="D668" s="275" t="s">
        <v>439</v>
      </c>
      <c r="E668" s="279" t="s">
        <v>325</v>
      </c>
      <c r="F668" s="277">
        <v>41434</v>
      </c>
      <c r="G668" s="275" t="s">
        <v>1893</v>
      </c>
      <c r="H668" s="273">
        <v>3</v>
      </c>
      <c r="I668" s="275" t="s">
        <v>282</v>
      </c>
      <c r="J668" s="333"/>
      <c r="L668" s="333"/>
      <c r="M668" s="333"/>
      <c r="P668" s="317"/>
    </row>
    <row r="669" spans="1:16" s="313" customFormat="1" ht="10.5" customHeight="1" outlineLevel="2">
      <c r="A669" s="273">
        <v>6</v>
      </c>
      <c r="B669" s="273">
        <v>2013</v>
      </c>
      <c r="C669" s="293" t="s">
        <v>363</v>
      </c>
      <c r="D669" s="275" t="s">
        <v>439</v>
      </c>
      <c r="E669" s="279" t="s">
        <v>325</v>
      </c>
      <c r="F669" s="277">
        <v>41434</v>
      </c>
      <c r="G669" s="275" t="s">
        <v>1537</v>
      </c>
      <c r="H669" s="273">
        <v>7</v>
      </c>
      <c r="I669" s="275" t="s">
        <v>1374</v>
      </c>
      <c r="J669" s="333"/>
      <c r="K669" s="271"/>
      <c r="L669" s="333"/>
      <c r="M669" s="333"/>
      <c r="P669" s="317"/>
    </row>
    <row r="670" spans="1:16" s="278" customFormat="1" ht="10.5" customHeight="1" outlineLevel="2">
      <c r="A670" s="273">
        <v>10</v>
      </c>
      <c r="B670" s="274">
        <v>2013</v>
      </c>
      <c r="C670" s="275" t="s">
        <v>363</v>
      </c>
      <c r="D670" s="275" t="s">
        <v>439</v>
      </c>
      <c r="E670" s="276" t="s">
        <v>416</v>
      </c>
      <c r="F670" s="277">
        <v>41560</v>
      </c>
      <c r="G670" s="275" t="s">
        <v>1894</v>
      </c>
      <c r="H670" s="273">
        <v>7</v>
      </c>
      <c r="I670" s="275" t="s">
        <v>453</v>
      </c>
      <c r="P670" s="273"/>
    </row>
    <row r="671" spans="1:16" s="278" customFormat="1" ht="10.5" customHeight="1" outlineLevel="2">
      <c r="A671" s="273">
        <v>10</v>
      </c>
      <c r="B671" s="274">
        <v>2013</v>
      </c>
      <c r="C671" s="275" t="s">
        <v>363</v>
      </c>
      <c r="D671" s="275" t="s">
        <v>439</v>
      </c>
      <c r="E671" s="276" t="s">
        <v>416</v>
      </c>
      <c r="F671" s="277">
        <v>41560</v>
      </c>
      <c r="G671" s="275" t="s">
        <v>1895</v>
      </c>
      <c r="H671" s="273">
        <v>10</v>
      </c>
      <c r="I671" s="275" t="s">
        <v>147</v>
      </c>
      <c r="P671" s="273"/>
    </row>
    <row r="672" spans="1:16" s="278" customFormat="1" ht="10.5" customHeight="1" outlineLevel="2">
      <c r="A672" s="273">
        <v>10</v>
      </c>
      <c r="B672" s="274">
        <v>2013</v>
      </c>
      <c r="C672" s="275" t="s">
        <v>363</v>
      </c>
      <c r="D672" s="275" t="s">
        <v>439</v>
      </c>
      <c r="E672" s="276" t="s">
        <v>416</v>
      </c>
      <c r="F672" s="277">
        <v>41560</v>
      </c>
      <c r="G672" s="275" t="s">
        <v>1896</v>
      </c>
      <c r="H672" s="273">
        <v>7</v>
      </c>
      <c r="I672" s="275" t="s">
        <v>448</v>
      </c>
      <c r="P672" s="273"/>
    </row>
    <row r="673" spans="1:16" s="278" customFormat="1" ht="10.5" customHeight="1" outlineLevel="2">
      <c r="A673" s="273">
        <v>10</v>
      </c>
      <c r="B673" s="274">
        <v>2013</v>
      </c>
      <c r="C673" s="275" t="s">
        <v>363</v>
      </c>
      <c r="D673" s="275" t="s">
        <v>439</v>
      </c>
      <c r="E673" s="276" t="s">
        <v>416</v>
      </c>
      <c r="F673" s="277">
        <v>41560</v>
      </c>
      <c r="G673" s="275" t="s">
        <v>1897</v>
      </c>
      <c r="H673" s="273">
        <v>3</v>
      </c>
      <c r="I673" s="275" t="s">
        <v>71</v>
      </c>
      <c r="P673" s="273"/>
    </row>
    <row r="674" spans="1:16" s="278" customFormat="1" ht="10.5" customHeight="1" outlineLevel="2">
      <c r="A674" s="273">
        <v>10</v>
      </c>
      <c r="B674" s="274">
        <v>2013</v>
      </c>
      <c r="C674" s="275" t="s">
        <v>363</v>
      </c>
      <c r="D674" s="275" t="s">
        <v>439</v>
      </c>
      <c r="E674" s="276" t="s">
        <v>416</v>
      </c>
      <c r="F674" s="277">
        <v>41560</v>
      </c>
      <c r="G674" s="275" t="s">
        <v>1898</v>
      </c>
      <c r="H674" s="273">
        <v>10</v>
      </c>
      <c r="I674" s="275" t="s">
        <v>451</v>
      </c>
      <c r="P674" s="273"/>
    </row>
    <row r="675" spans="1:16" s="278" customFormat="1" ht="10.5" customHeight="1" outlineLevel="1">
      <c r="A675" s="273"/>
      <c r="B675" s="274"/>
      <c r="C675" s="275"/>
      <c r="D675" s="275" t="s">
        <v>347</v>
      </c>
      <c r="E675" s="276"/>
      <c r="F675" s="277"/>
      <c r="G675" s="275"/>
      <c r="H675" s="273">
        <f>SUBTOTAL(9,H641:H674)</f>
        <v>239</v>
      </c>
      <c r="I675" s="275"/>
      <c r="P675" s="273"/>
    </row>
    <row r="676" spans="1:16" s="313" customFormat="1" ht="10.5" customHeight="1" outlineLevel="2">
      <c r="A676" s="282">
        <v>5</v>
      </c>
      <c r="B676" s="281">
        <v>2011</v>
      </c>
      <c r="C676" s="283" t="s">
        <v>363</v>
      </c>
      <c r="D676" s="291" t="s">
        <v>350</v>
      </c>
      <c r="E676" s="292" t="s">
        <v>1380</v>
      </c>
      <c r="F676" s="285">
        <v>40691</v>
      </c>
      <c r="G676" s="283" t="s">
        <v>817</v>
      </c>
      <c r="H676" s="281">
        <v>15</v>
      </c>
      <c r="I676" s="283" t="s">
        <v>1403</v>
      </c>
      <c r="J676" s="333"/>
      <c r="K676" s="271"/>
      <c r="L676" s="333"/>
      <c r="M676" s="333"/>
      <c r="P676" s="317"/>
    </row>
    <row r="677" spans="1:16" s="333" customFormat="1" ht="10.5" customHeight="1" outlineLevel="2">
      <c r="A677" s="281">
        <v>3</v>
      </c>
      <c r="B677" s="281">
        <v>2011</v>
      </c>
      <c r="C677" s="283" t="s">
        <v>363</v>
      </c>
      <c r="D677" s="283" t="s">
        <v>350</v>
      </c>
      <c r="E677" s="292" t="s">
        <v>422</v>
      </c>
      <c r="F677" s="285">
        <v>40608</v>
      </c>
      <c r="G677" s="294" t="s">
        <v>754</v>
      </c>
      <c r="H677" s="281">
        <v>3</v>
      </c>
      <c r="I677" s="283" t="s">
        <v>492</v>
      </c>
      <c r="K677" s="307"/>
      <c r="P677" s="342"/>
    </row>
    <row r="678" spans="1:16" s="333" customFormat="1" ht="10.5" customHeight="1" outlineLevel="2">
      <c r="A678" s="281">
        <v>3</v>
      </c>
      <c r="B678" s="281">
        <v>2011</v>
      </c>
      <c r="C678" s="283" t="s">
        <v>363</v>
      </c>
      <c r="D678" s="283" t="s">
        <v>350</v>
      </c>
      <c r="E678" s="292" t="s">
        <v>422</v>
      </c>
      <c r="F678" s="285">
        <v>40608</v>
      </c>
      <c r="G678" s="294" t="s">
        <v>334</v>
      </c>
      <c r="H678" s="281">
        <v>7</v>
      </c>
      <c r="I678" s="283" t="s">
        <v>413</v>
      </c>
      <c r="K678" s="307"/>
      <c r="P678" s="342"/>
    </row>
    <row r="679" spans="1:16" s="333" customFormat="1" ht="10.5" customHeight="1" outlineLevel="2">
      <c r="A679" s="281">
        <v>3</v>
      </c>
      <c r="B679" s="281">
        <v>2011</v>
      </c>
      <c r="C679" s="283" t="s">
        <v>363</v>
      </c>
      <c r="D679" s="283" t="s">
        <v>350</v>
      </c>
      <c r="E679" s="292" t="s">
        <v>422</v>
      </c>
      <c r="F679" s="285">
        <v>40608</v>
      </c>
      <c r="G679" s="294" t="s">
        <v>126</v>
      </c>
      <c r="H679" s="281">
        <v>3</v>
      </c>
      <c r="I679" s="283" t="s">
        <v>490</v>
      </c>
      <c r="K679" s="307"/>
      <c r="P679" s="342"/>
    </row>
    <row r="680" spans="1:16" s="333" customFormat="1" ht="10.5" customHeight="1" outlineLevel="2">
      <c r="A680" s="281">
        <v>3</v>
      </c>
      <c r="B680" s="281">
        <v>2011</v>
      </c>
      <c r="C680" s="283" t="s">
        <v>363</v>
      </c>
      <c r="D680" s="283" t="s">
        <v>350</v>
      </c>
      <c r="E680" s="292" t="s">
        <v>373</v>
      </c>
      <c r="F680" s="285">
        <v>40622</v>
      </c>
      <c r="G680" s="294" t="s">
        <v>126</v>
      </c>
      <c r="H680" s="281">
        <v>5</v>
      </c>
      <c r="I680" s="283" t="s">
        <v>396</v>
      </c>
      <c r="K680" s="271"/>
      <c r="P680" s="342"/>
    </row>
    <row r="681" spans="1:16" s="278" customFormat="1" ht="10.5" customHeight="1" outlineLevel="2">
      <c r="A681" s="281">
        <v>10</v>
      </c>
      <c r="B681" s="282">
        <v>2011</v>
      </c>
      <c r="C681" s="283" t="s">
        <v>363</v>
      </c>
      <c r="D681" s="283" t="s">
        <v>350</v>
      </c>
      <c r="E681" s="284" t="s">
        <v>416</v>
      </c>
      <c r="F681" s="285">
        <v>40839</v>
      </c>
      <c r="G681" s="283" t="s">
        <v>920</v>
      </c>
      <c r="H681" s="281">
        <v>10</v>
      </c>
      <c r="I681" s="283" t="s">
        <v>477</v>
      </c>
      <c r="J681" s="333"/>
      <c r="P681" s="273"/>
    </row>
    <row r="682" spans="1:16" s="333" customFormat="1" ht="10.5" customHeight="1" outlineLevel="2">
      <c r="A682" s="282">
        <v>5</v>
      </c>
      <c r="B682" s="281">
        <v>2011</v>
      </c>
      <c r="C682" s="283" t="s">
        <v>363</v>
      </c>
      <c r="D682" s="291" t="s">
        <v>350</v>
      </c>
      <c r="E682" s="292" t="s">
        <v>325</v>
      </c>
      <c r="F682" s="285">
        <v>40685</v>
      </c>
      <c r="G682" s="283" t="s">
        <v>816</v>
      </c>
      <c r="H682" s="281">
        <v>3</v>
      </c>
      <c r="I682" s="283" t="s">
        <v>280</v>
      </c>
      <c r="K682" s="313"/>
      <c r="P682" s="342"/>
    </row>
    <row r="683" spans="1:16" s="278" customFormat="1" ht="10.5" customHeight="1" outlineLevel="2">
      <c r="A683" s="282">
        <v>5</v>
      </c>
      <c r="B683" s="281">
        <v>2011</v>
      </c>
      <c r="C683" s="283" t="s">
        <v>363</v>
      </c>
      <c r="D683" s="291" t="s">
        <v>350</v>
      </c>
      <c r="E683" s="292" t="s">
        <v>325</v>
      </c>
      <c r="F683" s="285">
        <v>40685</v>
      </c>
      <c r="G683" s="283" t="s">
        <v>817</v>
      </c>
      <c r="H683" s="281">
        <v>10</v>
      </c>
      <c r="I683" s="283" t="s">
        <v>524</v>
      </c>
      <c r="J683" s="322"/>
      <c r="P683" s="273"/>
    </row>
    <row r="684" spans="1:16" s="333" customFormat="1" ht="10.5" customHeight="1" outlineLevel="2">
      <c r="A684" s="282">
        <v>5</v>
      </c>
      <c r="B684" s="281">
        <v>2011</v>
      </c>
      <c r="C684" s="283" t="s">
        <v>363</v>
      </c>
      <c r="D684" s="291" t="s">
        <v>350</v>
      </c>
      <c r="E684" s="292" t="s">
        <v>325</v>
      </c>
      <c r="F684" s="285">
        <v>40685</v>
      </c>
      <c r="G684" s="283" t="s">
        <v>818</v>
      </c>
      <c r="H684" s="281">
        <v>7</v>
      </c>
      <c r="I684" s="283" t="s">
        <v>293</v>
      </c>
      <c r="J684" s="313"/>
      <c r="K684" s="313"/>
      <c r="P684" s="342"/>
    </row>
    <row r="685" spans="1:16" s="333" customFormat="1" ht="10.5" customHeight="1" outlineLevel="2">
      <c r="A685" s="282">
        <v>5</v>
      </c>
      <c r="B685" s="281">
        <v>2011</v>
      </c>
      <c r="C685" s="283" t="s">
        <v>363</v>
      </c>
      <c r="D685" s="291" t="s">
        <v>350</v>
      </c>
      <c r="E685" s="292" t="s">
        <v>325</v>
      </c>
      <c r="F685" s="285">
        <v>40685</v>
      </c>
      <c r="G685" s="283" t="s">
        <v>819</v>
      </c>
      <c r="H685" s="281">
        <v>10</v>
      </c>
      <c r="I685" s="283" t="s">
        <v>289</v>
      </c>
      <c r="J685" s="313"/>
      <c r="K685" s="307"/>
      <c r="P685" s="342"/>
    </row>
    <row r="686" spans="1:16" s="333" customFormat="1" ht="10.5" customHeight="1" outlineLevel="2">
      <c r="A686" s="286">
        <v>3</v>
      </c>
      <c r="B686" s="287">
        <v>2012</v>
      </c>
      <c r="C686" s="288" t="s">
        <v>363</v>
      </c>
      <c r="D686" s="288" t="s">
        <v>350</v>
      </c>
      <c r="E686" s="289" t="s">
        <v>422</v>
      </c>
      <c r="F686" s="290">
        <v>40972</v>
      </c>
      <c r="G686" s="288" t="s">
        <v>1046</v>
      </c>
      <c r="H686" s="286">
        <v>10</v>
      </c>
      <c r="I686" s="288" t="s">
        <v>537</v>
      </c>
      <c r="J686" s="313"/>
      <c r="K686" s="307"/>
      <c r="P686" s="342"/>
    </row>
    <row r="687" spans="1:16" s="333" customFormat="1" ht="10.5" customHeight="1" outlineLevel="2">
      <c r="A687" s="286">
        <v>3</v>
      </c>
      <c r="B687" s="287">
        <v>2012</v>
      </c>
      <c r="C687" s="288" t="s">
        <v>363</v>
      </c>
      <c r="D687" s="288" t="s">
        <v>350</v>
      </c>
      <c r="E687" s="289" t="s">
        <v>422</v>
      </c>
      <c r="F687" s="290">
        <v>40972</v>
      </c>
      <c r="G687" s="288" t="s">
        <v>1047</v>
      </c>
      <c r="H687" s="286">
        <v>7</v>
      </c>
      <c r="I687" s="288" t="s">
        <v>171</v>
      </c>
      <c r="J687" s="313"/>
      <c r="K687" s="307"/>
      <c r="P687" s="342"/>
    </row>
    <row r="688" spans="1:16" s="333" customFormat="1" ht="10.5" customHeight="1" outlineLevel="2">
      <c r="A688" s="286">
        <v>3</v>
      </c>
      <c r="B688" s="287">
        <v>2012</v>
      </c>
      <c r="C688" s="288" t="s">
        <v>363</v>
      </c>
      <c r="D688" s="288" t="s">
        <v>350</v>
      </c>
      <c r="E688" s="289" t="s">
        <v>422</v>
      </c>
      <c r="F688" s="290">
        <v>40972</v>
      </c>
      <c r="G688" s="288" t="s">
        <v>1048</v>
      </c>
      <c r="H688" s="286">
        <v>3</v>
      </c>
      <c r="I688" s="288" t="s">
        <v>423</v>
      </c>
      <c r="J688" s="313"/>
      <c r="K688" s="323"/>
      <c r="P688" s="342"/>
    </row>
    <row r="689" spans="1:16" s="333" customFormat="1" ht="10.5" customHeight="1" outlineLevel="2">
      <c r="A689" s="286">
        <v>3</v>
      </c>
      <c r="B689" s="287">
        <v>2012</v>
      </c>
      <c r="C689" s="288" t="s">
        <v>363</v>
      </c>
      <c r="D689" s="288" t="s">
        <v>350</v>
      </c>
      <c r="E689" s="289" t="s">
        <v>422</v>
      </c>
      <c r="F689" s="290">
        <v>40972</v>
      </c>
      <c r="G689" s="288" t="s">
        <v>1049</v>
      </c>
      <c r="H689" s="286">
        <v>3</v>
      </c>
      <c r="I689" s="288" t="s">
        <v>381</v>
      </c>
      <c r="J689" s="313"/>
      <c r="K689" s="307"/>
      <c r="P689" s="342"/>
    </row>
    <row r="690" spans="1:16" s="333" customFormat="1" ht="10.5" customHeight="1" outlineLevel="2">
      <c r="A690" s="286">
        <v>3</v>
      </c>
      <c r="B690" s="287">
        <v>2012</v>
      </c>
      <c r="C690" s="288" t="s">
        <v>363</v>
      </c>
      <c r="D690" s="288" t="s">
        <v>350</v>
      </c>
      <c r="E690" s="289" t="s">
        <v>422</v>
      </c>
      <c r="F690" s="290">
        <v>40972</v>
      </c>
      <c r="G690" s="288" t="s">
        <v>1050</v>
      </c>
      <c r="H690" s="286">
        <v>10</v>
      </c>
      <c r="I690" s="288" t="s">
        <v>69</v>
      </c>
      <c r="J690" s="271"/>
      <c r="K690" s="324"/>
      <c r="P690" s="342"/>
    </row>
    <row r="691" spans="1:16" s="333" customFormat="1" ht="10.5" customHeight="1" outlineLevel="2">
      <c r="A691" s="286">
        <v>3</v>
      </c>
      <c r="B691" s="287">
        <v>2012</v>
      </c>
      <c r="C691" s="288" t="s">
        <v>363</v>
      </c>
      <c r="D691" s="288" t="s">
        <v>350</v>
      </c>
      <c r="E691" s="289" t="s">
        <v>422</v>
      </c>
      <c r="F691" s="290">
        <v>40972</v>
      </c>
      <c r="G691" s="288" t="s">
        <v>1051</v>
      </c>
      <c r="H691" s="286">
        <v>7</v>
      </c>
      <c r="I691" s="288" t="s">
        <v>70</v>
      </c>
      <c r="J691" s="271"/>
      <c r="K691" s="323"/>
      <c r="P691" s="342"/>
    </row>
    <row r="692" spans="1:16" s="333" customFormat="1" ht="10.5" customHeight="1" outlineLevel="2">
      <c r="A692" s="286">
        <v>3</v>
      </c>
      <c r="B692" s="287">
        <v>2012</v>
      </c>
      <c r="C692" s="288" t="s">
        <v>363</v>
      </c>
      <c r="D692" s="288" t="s">
        <v>350</v>
      </c>
      <c r="E692" s="289" t="s">
        <v>373</v>
      </c>
      <c r="F692" s="290">
        <v>40986</v>
      </c>
      <c r="G692" s="288" t="s">
        <v>1288</v>
      </c>
      <c r="H692" s="286">
        <v>5</v>
      </c>
      <c r="I692" s="288" t="s">
        <v>364</v>
      </c>
      <c r="J692" s="271"/>
      <c r="K692" s="313"/>
      <c r="P692" s="342"/>
    </row>
    <row r="693" spans="1:16" s="333" customFormat="1" ht="10.5" customHeight="1" outlineLevel="2">
      <c r="A693" s="286">
        <v>3</v>
      </c>
      <c r="B693" s="287">
        <v>2012</v>
      </c>
      <c r="C693" s="288" t="s">
        <v>363</v>
      </c>
      <c r="D693" s="288" t="s">
        <v>350</v>
      </c>
      <c r="E693" s="289" t="s">
        <v>373</v>
      </c>
      <c r="F693" s="290">
        <v>40986</v>
      </c>
      <c r="G693" s="288" t="s">
        <v>1289</v>
      </c>
      <c r="H693" s="286">
        <v>5</v>
      </c>
      <c r="I693" s="288" t="s">
        <v>396</v>
      </c>
      <c r="J693" s="271"/>
      <c r="K693" s="313"/>
      <c r="L693" s="307"/>
      <c r="M693" s="307"/>
      <c r="P693" s="342"/>
    </row>
    <row r="694" spans="1:16" s="333" customFormat="1" ht="10.5" customHeight="1" outlineLevel="2">
      <c r="A694" s="286">
        <v>10</v>
      </c>
      <c r="B694" s="287">
        <v>2012</v>
      </c>
      <c r="C694" s="288" t="s">
        <v>363</v>
      </c>
      <c r="D694" s="288" t="s">
        <v>350</v>
      </c>
      <c r="E694" s="289" t="s">
        <v>416</v>
      </c>
      <c r="F694" s="290">
        <v>41196</v>
      </c>
      <c r="G694" s="288" t="s">
        <v>1539</v>
      </c>
      <c r="H694" s="286">
        <v>7</v>
      </c>
      <c r="I694" s="288" t="s">
        <v>456</v>
      </c>
      <c r="J694" s="278"/>
      <c r="K694" s="271"/>
      <c r="P694" s="342"/>
    </row>
    <row r="695" spans="1:16" s="333" customFormat="1" ht="10.5" customHeight="1" outlineLevel="2">
      <c r="A695" s="286">
        <v>10</v>
      </c>
      <c r="B695" s="287">
        <v>2012</v>
      </c>
      <c r="C695" s="288" t="s">
        <v>363</v>
      </c>
      <c r="D695" s="288" t="s">
        <v>350</v>
      </c>
      <c r="E695" s="289" t="s">
        <v>416</v>
      </c>
      <c r="F695" s="290">
        <v>41196</v>
      </c>
      <c r="G695" s="288" t="s">
        <v>1540</v>
      </c>
      <c r="H695" s="286">
        <v>10</v>
      </c>
      <c r="I695" s="288" t="s">
        <v>1541</v>
      </c>
      <c r="J695" s="278"/>
      <c r="K695" s="271"/>
      <c r="P695" s="342"/>
    </row>
    <row r="696" spans="1:16" s="333" customFormat="1" ht="10.5" customHeight="1" outlineLevel="2">
      <c r="A696" s="286">
        <v>10</v>
      </c>
      <c r="B696" s="287">
        <v>2012</v>
      </c>
      <c r="C696" s="288" t="s">
        <v>363</v>
      </c>
      <c r="D696" s="288" t="s">
        <v>350</v>
      </c>
      <c r="E696" s="289" t="s">
        <v>416</v>
      </c>
      <c r="F696" s="290">
        <v>41196</v>
      </c>
      <c r="G696" s="288" t="s">
        <v>1542</v>
      </c>
      <c r="H696" s="286">
        <v>0</v>
      </c>
      <c r="I696" s="288" t="s">
        <v>1543</v>
      </c>
      <c r="J696" s="278"/>
      <c r="K696" s="271"/>
      <c r="P696" s="342"/>
    </row>
    <row r="697" spans="1:16" s="333" customFormat="1" ht="10.5" customHeight="1" outlineLevel="2">
      <c r="A697" s="286">
        <v>10</v>
      </c>
      <c r="B697" s="287">
        <v>2012</v>
      </c>
      <c r="C697" s="288" t="s">
        <v>363</v>
      </c>
      <c r="D697" s="288" t="s">
        <v>350</v>
      </c>
      <c r="E697" s="289" t="s">
        <v>416</v>
      </c>
      <c r="F697" s="290">
        <v>41196</v>
      </c>
      <c r="G697" s="288" t="s">
        <v>1544</v>
      </c>
      <c r="H697" s="286">
        <v>0</v>
      </c>
      <c r="I697" s="288" t="s">
        <v>1545</v>
      </c>
      <c r="K697" s="335"/>
      <c r="P697" s="342"/>
    </row>
    <row r="698" spans="1:16" s="333" customFormat="1" ht="10.5" customHeight="1" outlineLevel="2">
      <c r="A698" s="286">
        <v>10</v>
      </c>
      <c r="B698" s="287">
        <v>2012</v>
      </c>
      <c r="C698" s="288" t="s">
        <v>363</v>
      </c>
      <c r="D698" s="288" t="s">
        <v>350</v>
      </c>
      <c r="E698" s="289" t="s">
        <v>416</v>
      </c>
      <c r="F698" s="290">
        <v>41196</v>
      </c>
      <c r="G698" s="288" t="s">
        <v>1473</v>
      </c>
      <c r="H698" s="286">
        <v>0</v>
      </c>
      <c r="I698" s="288" t="s">
        <v>1546</v>
      </c>
      <c r="K698" s="313"/>
      <c r="P698" s="342"/>
    </row>
    <row r="699" spans="1:16" s="278" customFormat="1" ht="10.5" customHeight="1" outlineLevel="2">
      <c r="A699" s="439">
        <v>5</v>
      </c>
      <c r="B699" s="439">
        <v>2012</v>
      </c>
      <c r="C699" s="440" t="s">
        <v>363</v>
      </c>
      <c r="D699" s="440" t="s">
        <v>350</v>
      </c>
      <c r="E699" s="468" t="s">
        <v>325</v>
      </c>
      <c r="F699" s="469">
        <v>41049</v>
      </c>
      <c r="G699" s="441" t="s">
        <v>1344</v>
      </c>
      <c r="H699" s="439">
        <v>3</v>
      </c>
      <c r="I699" s="440" t="s">
        <v>525</v>
      </c>
      <c r="J699" s="333"/>
      <c r="P699" s="273"/>
    </row>
    <row r="700" spans="1:16" s="278" customFormat="1" ht="10.5" customHeight="1" outlineLevel="2">
      <c r="A700" s="286">
        <v>5</v>
      </c>
      <c r="B700" s="439">
        <v>2012</v>
      </c>
      <c r="C700" s="440" t="s">
        <v>363</v>
      </c>
      <c r="D700" s="440" t="s">
        <v>1345</v>
      </c>
      <c r="E700" s="468" t="s">
        <v>1375</v>
      </c>
      <c r="F700" s="469">
        <v>41055</v>
      </c>
      <c r="G700" s="441" t="s">
        <v>1346</v>
      </c>
      <c r="H700" s="439">
        <v>5</v>
      </c>
      <c r="I700" s="440" t="s">
        <v>1406</v>
      </c>
      <c r="J700" s="333"/>
      <c r="P700" s="273"/>
    </row>
    <row r="701" spans="1:16" s="333" customFormat="1" ht="10.5" customHeight="1" outlineLevel="2">
      <c r="A701" s="286">
        <v>5</v>
      </c>
      <c r="B701" s="439">
        <v>2012</v>
      </c>
      <c r="C701" s="440" t="s">
        <v>363</v>
      </c>
      <c r="D701" s="440" t="s">
        <v>1345</v>
      </c>
      <c r="E701" s="468" t="s">
        <v>325</v>
      </c>
      <c r="F701" s="469">
        <v>41049</v>
      </c>
      <c r="G701" s="441" t="s">
        <v>1346</v>
      </c>
      <c r="H701" s="439">
        <v>7</v>
      </c>
      <c r="I701" s="440" t="s">
        <v>290</v>
      </c>
      <c r="K701" s="313"/>
      <c r="L701" s="307"/>
      <c r="M701" s="307"/>
      <c r="P701" s="342"/>
    </row>
    <row r="702" spans="1:16" s="333" customFormat="1" ht="10.5" customHeight="1" outlineLevel="2">
      <c r="A702" s="273">
        <v>3</v>
      </c>
      <c r="B702" s="273">
        <v>2013</v>
      </c>
      <c r="C702" s="275" t="s">
        <v>363</v>
      </c>
      <c r="D702" s="293" t="s">
        <v>350</v>
      </c>
      <c r="E702" s="279" t="s">
        <v>422</v>
      </c>
      <c r="F702" s="277">
        <v>41336</v>
      </c>
      <c r="G702" s="275" t="s">
        <v>1047</v>
      </c>
      <c r="H702" s="273">
        <v>10</v>
      </c>
      <c r="I702" s="275" t="s">
        <v>537</v>
      </c>
      <c r="K702" s="313"/>
      <c r="L702" s="307"/>
      <c r="M702" s="307"/>
      <c r="P702" s="342"/>
    </row>
    <row r="703" spans="1:16" s="333" customFormat="1" ht="10.5" customHeight="1" outlineLevel="2">
      <c r="A703" s="273">
        <v>3</v>
      </c>
      <c r="B703" s="273">
        <v>2013</v>
      </c>
      <c r="C703" s="275" t="s">
        <v>363</v>
      </c>
      <c r="D703" s="293" t="s">
        <v>350</v>
      </c>
      <c r="E703" s="279" t="s">
        <v>422</v>
      </c>
      <c r="F703" s="277">
        <v>41336</v>
      </c>
      <c r="G703" s="275" t="s">
        <v>1046</v>
      </c>
      <c r="H703" s="273">
        <v>7</v>
      </c>
      <c r="I703" s="275" t="s">
        <v>171</v>
      </c>
      <c r="K703" s="313"/>
      <c r="L703" s="307"/>
      <c r="M703" s="307"/>
      <c r="P703" s="342"/>
    </row>
    <row r="704" spans="1:16" s="333" customFormat="1" ht="10.5" customHeight="1" outlineLevel="2">
      <c r="A704" s="470">
        <v>3</v>
      </c>
      <c r="B704" s="273">
        <v>2013</v>
      </c>
      <c r="C704" s="275" t="s">
        <v>363</v>
      </c>
      <c r="D704" s="293" t="s">
        <v>350</v>
      </c>
      <c r="E704" s="279" t="s">
        <v>422</v>
      </c>
      <c r="F704" s="277">
        <v>41336</v>
      </c>
      <c r="G704" s="275" t="s">
        <v>583</v>
      </c>
      <c r="H704" s="273">
        <v>7</v>
      </c>
      <c r="I704" s="275" t="s">
        <v>413</v>
      </c>
      <c r="J704" s="322"/>
      <c r="K704" s="313"/>
      <c r="P704" s="342"/>
    </row>
    <row r="705" spans="1:16" s="333" customFormat="1" ht="10.5" customHeight="1" outlineLevel="2">
      <c r="A705" s="470">
        <v>3</v>
      </c>
      <c r="B705" s="273">
        <v>2013</v>
      </c>
      <c r="C705" s="275" t="s">
        <v>363</v>
      </c>
      <c r="D705" s="293" t="s">
        <v>350</v>
      </c>
      <c r="E705" s="279" t="s">
        <v>422</v>
      </c>
      <c r="F705" s="277">
        <v>41336</v>
      </c>
      <c r="G705" s="275" t="s">
        <v>1698</v>
      </c>
      <c r="H705" s="273">
        <v>7</v>
      </c>
      <c r="I705" s="275" t="s">
        <v>87</v>
      </c>
      <c r="J705" s="322"/>
      <c r="K705" s="313"/>
      <c r="P705" s="342"/>
    </row>
    <row r="706" spans="1:16" s="333" customFormat="1" ht="10.5" customHeight="1" outlineLevel="2">
      <c r="A706" s="470">
        <v>3</v>
      </c>
      <c r="B706" s="273">
        <v>2013</v>
      </c>
      <c r="C706" s="275" t="s">
        <v>363</v>
      </c>
      <c r="D706" s="293" t="s">
        <v>350</v>
      </c>
      <c r="E706" s="279" t="s">
        <v>373</v>
      </c>
      <c r="F706" s="277">
        <v>41350</v>
      </c>
      <c r="G706" s="275" t="s">
        <v>1734</v>
      </c>
      <c r="H706" s="273">
        <v>5</v>
      </c>
      <c r="I706" s="275" t="s">
        <v>364</v>
      </c>
      <c r="K706" s="271"/>
      <c r="P706" s="342"/>
    </row>
    <row r="707" spans="1:16" s="333" customFormat="1" ht="10.5" customHeight="1" outlineLevel="2">
      <c r="A707" s="273">
        <v>6</v>
      </c>
      <c r="B707" s="273">
        <v>2013</v>
      </c>
      <c r="C707" s="293" t="s">
        <v>363</v>
      </c>
      <c r="D707" s="275" t="s">
        <v>350</v>
      </c>
      <c r="E707" s="279" t="s">
        <v>325</v>
      </c>
      <c r="F707" s="277">
        <v>41434</v>
      </c>
      <c r="G707" s="275" t="s">
        <v>1899</v>
      </c>
      <c r="H707" s="273">
        <v>3</v>
      </c>
      <c r="I707" s="275" t="s">
        <v>234</v>
      </c>
      <c r="K707" s="324"/>
      <c r="P707" s="342"/>
    </row>
    <row r="708" spans="1:16" s="278" customFormat="1" ht="10.5" customHeight="1" outlineLevel="2">
      <c r="A708" s="273">
        <v>10</v>
      </c>
      <c r="B708" s="274">
        <v>2013</v>
      </c>
      <c r="C708" s="275" t="s">
        <v>363</v>
      </c>
      <c r="D708" s="275" t="s">
        <v>350</v>
      </c>
      <c r="E708" s="276" t="s">
        <v>416</v>
      </c>
      <c r="F708" s="277">
        <v>41560</v>
      </c>
      <c r="G708" s="275" t="s">
        <v>1900</v>
      </c>
      <c r="H708" s="273">
        <v>7</v>
      </c>
      <c r="I708" s="275" t="s">
        <v>409</v>
      </c>
      <c r="P708" s="273"/>
    </row>
    <row r="709" spans="1:16" s="278" customFormat="1" ht="10.5" customHeight="1" outlineLevel="2">
      <c r="A709" s="273">
        <v>10</v>
      </c>
      <c r="B709" s="274">
        <v>2013</v>
      </c>
      <c r="C709" s="275" t="s">
        <v>363</v>
      </c>
      <c r="D709" s="275" t="s">
        <v>350</v>
      </c>
      <c r="E709" s="276" t="s">
        <v>416</v>
      </c>
      <c r="F709" s="277">
        <v>41560</v>
      </c>
      <c r="G709" s="275" t="s">
        <v>1901</v>
      </c>
      <c r="H709" s="273">
        <v>3</v>
      </c>
      <c r="I709" s="275" t="s">
        <v>410</v>
      </c>
      <c r="P709" s="273"/>
    </row>
    <row r="710" spans="1:16" s="278" customFormat="1" ht="10.5" customHeight="1" outlineLevel="2">
      <c r="A710" s="273">
        <v>10</v>
      </c>
      <c r="B710" s="274">
        <v>2013</v>
      </c>
      <c r="C710" s="275" t="s">
        <v>363</v>
      </c>
      <c r="D710" s="275" t="s">
        <v>350</v>
      </c>
      <c r="E710" s="276" t="s">
        <v>416</v>
      </c>
      <c r="F710" s="277">
        <v>41560</v>
      </c>
      <c r="G710" s="275" t="s">
        <v>1902</v>
      </c>
      <c r="H710" s="273">
        <v>10</v>
      </c>
      <c r="I710" s="275" t="s">
        <v>1541</v>
      </c>
      <c r="P710" s="273"/>
    </row>
    <row r="711" spans="1:16" s="278" customFormat="1" ht="10.5" customHeight="1" outlineLevel="2">
      <c r="A711" s="273">
        <v>10</v>
      </c>
      <c r="B711" s="274">
        <v>2013</v>
      </c>
      <c r="C711" s="275" t="s">
        <v>363</v>
      </c>
      <c r="D711" s="275" t="s">
        <v>350</v>
      </c>
      <c r="E711" s="276" t="s">
        <v>416</v>
      </c>
      <c r="F711" s="277">
        <v>41560</v>
      </c>
      <c r="G711" s="275" t="s">
        <v>1903</v>
      </c>
      <c r="H711" s="273">
        <v>7</v>
      </c>
      <c r="I711" s="275" t="s">
        <v>1476</v>
      </c>
      <c r="P711" s="273"/>
    </row>
    <row r="712" spans="1:16" s="278" customFormat="1" ht="10.5" customHeight="1" outlineLevel="2">
      <c r="A712" s="273">
        <v>10</v>
      </c>
      <c r="B712" s="274">
        <v>2013</v>
      </c>
      <c r="C712" s="275" t="s">
        <v>363</v>
      </c>
      <c r="D712" s="275" t="s">
        <v>350</v>
      </c>
      <c r="E712" s="276" t="s">
        <v>416</v>
      </c>
      <c r="F712" s="277">
        <v>41560</v>
      </c>
      <c r="G712" s="275" t="s">
        <v>1904</v>
      </c>
      <c r="H712" s="273">
        <v>10</v>
      </c>
      <c r="I712" s="275" t="s">
        <v>446</v>
      </c>
      <c r="P712" s="273"/>
    </row>
    <row r="713" spans="1:16" s="278" customFormat="1" ht="10.5" customHeight="1" outlineLevel="2">
      <c r="A713" s="273">
        <v>10</v>
      </c>
      <c r="B713" s="274">
        <v>2013</v>
      </c>
      <c r="C713" s="275" t="s">
        <v>363</v>
      </c>
      <c r="D713" s="275" t="s">
        <v>350</v>
      </c>
      <c r="E713" s="276" t="s">
        <v>416</v>
      </c>
      <c r="F713" s="277">
        <v>41560</v>
      </c>
      <c r="G713" s="275" t="s">
        <v>1905</v>
      </c>
      <c r="H713" s="273">
        <v>10</v>
      </c>
      <c r="I713" s="275" t="s">
        <v>475</v>
      </c>
      <c r="P713" s="273"/>
    </row>
    <row r="714" spans="1:16" s="278" customFormat="1" ht="10.5" customHeight="1" outlineLevel="2">
      <c r="A714" s="273">
        <v>10</v>
      </c>
      <c r="B714" s="274">
        <v>2013</v>
      </c>
      <c r="C714" s="275" t="s">
        <v>363</v>
      </c>
      <c r="D714" s="275" t="s">
        <v>350</v>
      </c>
      <c r="E714" s="276" t="s">
        <v>416</v>
      </c>
      <c r="F714" s="277">
        <v>41560</v>
      </c>
      <c r="G714" s="275" t="s">
        <v>1906</v>
      </c>
      <c r="H714" s="273">
        <v>10</v>
      </c>
      <c r="I714" s="275" t="s">
        <v>206</v>
      </c>
      <c r="P714" s="273"/>
    </row>
    <row r="715" spans="1:16" s="278" customFormat="1" ht="10.5" customHeight="1" outlineLevel="1">
      <c r="A715" s="273"/>
      <c r="B715" s="274"/>
      <c r="C715" s="275"/>
      <c r="D715" s="275" t="s">
        <v>351</v>
      </c>
      <c r="E715" s="276"/>
      <c r="F715" s="277"/>
      <c r="G715" s="275"/>
      <c r="H715" s="273">
        <f>SUBTOTAL(9,H676:H714)</f>
        <v>251</v>
      </c>
      <c r="I715" s="275"/>
      <c r="P715" s="273"/>
    </row>
    <row r="716" spans="1:16" s="278" customFormat="1" ht="10.5" customHeight="1" outlineLevel="2">
      <c r="A716" s="273">
        <v>10</v>
      </c>
      <c r="B716" s="274">
        <v>2013</v>
      </c>
      <c r="C716" s="275" t="s">
        <v>363</v>
      </c>
      <c r="D716" s="275" t="s">
        <v>348</v>
      </c>
      <c r="E716" s="276" t="s">
        <v>416</v>
      </c>
      <c r="F716" s="277">
        <v>41560</v>
      </c>
      <c r="G716" s="275" t="s">
        <v>1907</v>
      </c>
      <c r="H716" s="273">
        <v>7</v>
      </c>
      <c r="I716" s="275" t="s">
        <v>404</v>
      </c>
      <c r="P716" s="273"/>
    </row>
    <row r="717" spans="1:16" s="278" customFormat="1" ht="10.5" customHeight="1" outlineLevel="2">
      <c r="A717" s="273">
        <v>10</v>
      </c>
      <c r="B717" s="274">
        <v>2013</v>
      </c>
      <c r="C717" s="275" t="s">
        <v>363</v>
      </c>
      <c r="D717" s="275" t="s">
        <v>348</v>
      </c>
      <c r="E717" s="276" t="s">
        <v>416</v>
      </c>
      <c r="F717" s="277">
        <v>41560</v>
      </c>
      <c r="G717" s="275" t="s">
        <v>1908</v>
      </c>
      <c r="H717" s="273">
        <v>7</v>
      </c>
      <c r="I717" s="275" t="s">
        <v>471</v>
      </c>
      <c r="P717" s="273"/>
    </row>
    <row r="718" spans="1:16" s="278" customFormat="1" ht="10.5" customHeight="1" outlineLevel="2">
      <c r="A718" s="273">
        <v>10</v>
      </c>
      <c r="B718" s="274">
        <v>2013</v>
      </c>
      <c r="C718" s="275" t="s">
        <v>363</v>
      </c>
      <c r="D718" s="275" t="s">
        <v>348</v>
      </c>
      <c r="E718" s="276" t="s">
        <v>416</v>
      </c>
      <c r="F718" s="277">
        <v>41560</v>
      </c>
      <c r="G718" s="275" t="s">
        <v>1909</v>
      </c>
      <c r="H718" s="273">
        <v>7</v>
      </c>
      <c r="I718" s="275" t="s">
        <v>100</v>
      </c>
      <c r="P718" s="273"/>
    </row>
    <row r="719" spans="1:16" s="278" customFormat="1" ht="10.5" customHeight="1" outlineLevel="2">
      <c r="A719" s="273">
        <v>10</v>
      </c>
      <c r="B719" s="274">
        <v>2013</v>
      </c>
      <c r="C719" s="275" t="s">
        <v>363</v>
      </c>
      <c r="D719" s="275" t="s">
        <v>348</v>
      </c>
      <c r="E719" s="276" t="s">
        <v>416</v>
      </c>
      <c r="F719" s="277">
        <v>41560</v>
      </c>
      <c r="G719" s="275" t="s">
        <v>1910</v>
      </c>
      <c r="H719" s="273">
        <v>7</v>
      </c>
      <c r="I719" s="275" t="s">
        <v>377</v>
      </c>
      <c r="P719" s="273"/>
    </row>
    <row r="720" spans="1:16" s="278" customFormat="1" ht="10.5" customHeight="1" outlineLevel="2">
      <c r="A720" s="273">
        <v>10</v>
      </c>
      <c r="B720" s="274">
        <v>2013</v>
      </c>
      <c r="C720" s="275" t="s">
        <v>363</v>
      </c>
      <c r="D720" s="275" t="s">
        <v>348</v>
      </c>
      <c r="E720" s="276" t="s">
        <v>416</v>
      </c>
      <c r="F720" s="277">
        <v>41560</v>
      </c>
      <c r="G720" s="275" t="s">
        <v>1911</v>
      </c>
      <c r="H720" s="273">
        <v>3</v>
      </c>
      <c r="I720" s="275" t="s">
        <v>402</v>
      </c>
      <c r="P720" s="273"/>
    </row>
    <row r="721" spans="1:16" s="278" customFormat="1" ht="10.5" customHeight="1" outlineLevel="2">
      <c r="A721" s="273">
        <v>10</v>
      </c>
      <c r="B721" s="274">
        <v>2013</v>
      </c>
      <c r="C721" s="275" t="s">
        <v>363</v>
      </c>
      <c r="D721" s="275" t="s">
        <v>348</v>
      </c>
      <c r="E721" s="276" t="s">
        <v>416</v>
      </c>
      <c r="F721" s="277">
        <v>41560</v>
      </c>
      <c r="G721" s="275" t="s">
        <v>1912</v>
      </c>
      <c r="H721" s="273">
        <v>3</v>
      </c>
      <c r="I721" s="275" t="s">
        <v>95</v>
      </c>
      <c r="P721" s="273"/>
    </row>
    <row r="722" spans="1:16" s="278" customFormat="1" ht="10.5" customHeight="1" outlineLevel="2">
      <c r="A722" s="273">
        <v>10</v>
      </c>
      <c r="B722" s="274">
        <v>2013</v>
      </c>
      <c r="C722" s="275" t="s">
        <v>363</v>
      </c>
      <c r="D722" s="275" t="s">
        <v>348</v>
      </c>
      <c r="E722" s="276" t="s">
        <v>416</v>
      </c>
      <c r="F722" s="277">
        <v>41560</v>
      </c>
      <c r="G722" s="275" t="s">
        <v>1913</v>
      </c>
      <c r="H722" s="273">
        <v>10</v>
      </c>
      <c r="I722" s="275" t="s">
        <v>72</v>
      </c>
      <c r="P722" s="273"/>
    </row>
    <row r="723" spans="1:16" s="278" customFormat="1" ht="10.5" customHeight="1" outlineLevel="1">
      <c r="A723" s="273"/>
      <c r="B723" s="274"/>
      <c r="C723" s="275"/>
      <c r="D723" s="275" t="s">
        <v>349</v>
      </c>
      <c r="E723" s="276"/>
      <c r="F723" s="277"/>
      <c r="G723" s="275"/>
      <c r="H723" s="273">
        <f>SUBTOTAL(9,H716:H722)</f>
        <v>44</v>
      </c>
      <c r="I723" s="275"/>
      <c r="P723" s="273"/>
    </row>
    <row r="724" spans="1:16" s="333" customFormat="1" ht="10.5" customHeight="1" outlineLevel="2">
      <c r="A724" s="439">
        <v>5</v>
      </c>
      <c r="B724" s="439">
        <v>2012</v>
      </c>
      <c r="C724" s="440" t="s">
        <v>362</v>
      </c>
      <c r="D724" s="440" t="s">
        <v>1348</v>
      </c>
      <c r="E724" s="468" t="s">
        <v>325</v>
      </c>
      <c r="F724" s="469">
        <v>41049</v>
      </c>
      <c r="G724" s="441" t="s">
        <v>1349</v>
      </c>
      <c r="H724" s="439">
        <v>7</v>
      </c>
      <c r="I724" s="440" t="s">
        <v>284</v>
      </c>
      <c r="K724" s="324"/>
      <c r="P724" s="342"/>
    </row>
    <row r="725" spans="1:16" s="333" customFormat="1" ht="10.5" customHeight="1" outlineLevel="1">
      <c r="A725" s="439"/>
      <c r="B725" s="439"/>
      <c r="C725" s="440"/>
      <c r="D725" s="440" t="s">
        <v>1350</v>
      </c>
      <c r="E725" s="468"/>
      <c r="F725" s="469"/>
      <c r="G725" s="441"/>
      <c r="H725" s="439">
        <f>SUBTOTAL(9,H724:H724)</f>
        <v>7</v>
      </c>
      <c r="I725" s="440"/>
      <c r="K725" s="324"/>
      <c r="P725" s="342"/>
    </row>
    <row r="726" spans="1:16" s="333" customFormat="1" ht="10.5" customHeight="1" outlineLevel="2">
      <c r="A726" s="281">
        <v>2</v>
      </c>
      <c r="B726" s="282">
        <v>2011</v>
      </c>
      <c r="C726" s="283" t="s">
        <v>391</v>
      </c>
      <c r="D726" s="283" t="s">
        <v>1000</v>
      </c>
      <c r="E726" s="284" t="s">
        <v>390</v>
      </c>
      <c r="F726" s="285">
        <v>40586</v>
      </c>
      <c r="G726" s="283" t="s">
        <v>714</v>
      </c>
      <c r="H726" s="281">
        <v>5</v>
      </c>
      <c r="I726" s="283" t="s">
        <v>392</v>
      </c>
      <c r="K726" s="313"/>
      <c r="P726" s="342"/>
    </row>
    <row r="727" spans="1:16" s="333" customFormat="1" ht="10.5" customHeight="1" outlineLevel="2">
      <c r="A727" s="286">
        <v>2</v>
      </c>
      <c r="B727" s="287">
        <v>2012</v>
      </c>
      <c r="C727" s="288" t="s">
        <v>391</v>
      </c>
      <c r="D727" s="288" t="s">
        <v>1000</v>
      </c>
      <c r="E727" s="289" t="s">
        <v>390</v>
      </c>
      <c r="F727" s="290">
        <v>40943</v>
      </c>
      <c r="G727" s="288" t="s">
        <v>993</v>
      </c>
      <c r="H727" s="286">
        <v>10</v>
      </c>
      <c r="I727" s="288" t="s">
        <v>460</v>
      </c>
      <c r="K727" s="313"/>
      <c r="P727" s="342"/>
    </row>
    <row r="728" spans="1:16" s="333" customFormat="1" ht="10.5" customHeight="1" outlineLevel="2">
      <c r="A728" s="273">
        <v>2</v>
      </c>
      <c r="B728" s="274">
        <v>2013</v>
      </c>
      <c r="C728" s="275" t="s">
        <v>391</v>
      </c>
      <c r="D728" s="275" t="s">
        <v>1000</v>
      </c>
      <c r="E728" s="276" t="s">
        <v>397</v>
      </c>
      <c r="F728" s="277">
        <v>41315</v>
      </c>
      <c r="G728" s="275" t="s">
        <v>993</v>
      </c>
      <c r="H728" s="273">
        <v>5</v>
      </c>
      <c r="I728" s="275" t="s">
        <v>392</v>
      </c>
      <c r="K728" s="313"/>
      <c r="P728" s="342"/>
    </row>
    <row r="729" spans="1:16" s="333" customFormat="1" ht="10.5" customHeight="1" outlineLevel="1">
      <c r="A729" s="273"/>
      <c r="B729" s="274"/>
      <c r="C729" s="275"/>
      <c r="D729" s="275" t="s">
        <v>1001</v>
      </c>
      <c r="E729" s="276"/>
      <c r="F729" s="277"/>
      <c r="G729" s="275"/>
      <c r="H729" s="273">
        <f>SUBTOTAL(9,H726:H728)</f>
        <v>20</v>
      </c>
      <c r="I729" s="275"/>
      <c r="K729" s="313"/>
      <c r="P729" s="342"/>
    </row>
    <row r="730" spans="1:16" s="262" customFormat="1" ht="10.5" customHeight="1" outlineLevel="2">
      <c r="A730" s="234">
        <v>2</v>
      </c>
      <c r="B730" s="304">
        <v>2013</v>
      </c>
      <c r="C730" s="249" t="s">
        <v>428</v>
      </c>
      <c r="D730" s="249" t="s">
        <v>250</v>
      </c>
      <c r="E730" s="305" t="s">
        <v>422</v>
      </c>
      <c r="F730" s="252">
        <v>41336</v>
      </c>
      <c r="G730" s="249" t="s">
        <v>1718</v>
      </c>
      <c r="H730" s="234">
        <v>10</v>
      </c>
      <c r="I730" s="249" t="s">
        <v>425</v>
      </c>
      <c r="J730" s="232" t="s">
        <v>1747</v>
      </c>
      <c r="K730" s="363"/>
      <c r="P730" s="263"/>
    </row>
    <row r="731" spans="1:16" s="262" customFormat="1" ht="10.5" customHeight="1" outlineLevel="2">
      <c r="A731" s="234">
        <v>3</v>
      </c>
      <c r="B731" s="304">
        <v>2013</v>
      </c>
      <c r="C731" s="249" t="s">
        <v>428</v>
      </c>
      <c r="D731" s="249" t="s">
        <v>250</v>
      </c>
      <c r="E731" s="305" t="s">
        <v>389</v>
      </c>
      <c r="F731" s="252">
        <v>41349</v>
      </c>
      <c r="G731" s="249" t="s">
        <v>1599</v>
      </c>
      <c r="H731" s="234">
        <v>5</v>
      </c>
      <c r="I731" s="249" t="s">
        <v>486</v>
      </c>
      <c r="K731" s="363"/>
      <c r="P731" s="263"/>
    </row>
    <row r="732" spans="1:16" s="262" customFormat="1" ht="10.5" customHeight="1" outlineLevel="2">
      <c r="A732" s="234">
        <v>5</v>
      </c>
      <c r="B732" s="304">
        <v>2013</v>
      </c>
      <c r="C732" s="249" t="s">
        <v>428</v>
      </c>
      <c r="D732" s="249" t="s">
        <v>250</v>
      </c>
      <c r="E732" s="305" t="s">
        <v>375</v>
      </c>
      <c r="F732" s="252">
        <v>41412</v>
      </c>
      <c r="G732" s="249" t="s">
        <v>1914</v>
      </c>
      <c r="H732" s="234">
        <v>5</v>
      </c>
      <c r="I732" s="249" t="s">
        <v>486</v>
      </c>
      <c r="K732" s="255"/>
      <c r="P732" s="263"/>
    </row>
    <row r="733" spans="1:16" s="247" customFormat="1" ht="10.5" customHeight="1" outlineLevel="2">
      <c r="A733" s="234">
        <v>2</v>
      </c>
      <c r="B733" s="304">
        <v>2013</v>
      </c>
      <c r="C733" s="249" t="s">
        <v>428</v>
      </c>
      <c r="D733" s="249" t="s">
        <v>250</v>
      </c>
      <c r="E733" s="305" t="s">
        <v>397</v>
      </c>
      <c r="F733" s="252">
        <v>41315</v>
      </c>
      <c r="G733" s="249" t="s">
        <v>1618</v>
      </c>
      <c r="H733" s="234">
        <v>5</v>
      </c>
      <c r="I733" s="249" t="s">
        <v>486</v>
      </c>
      <c r="J733" s="261"/>
      <c r="K733" s="255"/>
      <c r="L733" s="262"/>
      <c r="M733" s="262"/>
      <c r="P733" s="243"/>
    </row>
    <row r="734" spans="1:16" s="262" customFormat="1" ht="10.5" customHeight="1" outlineLevel="2">
      <c r="A734" s="234">
        <v>6</v>
      </c>
      <c r="B734" s="234">
        <v>2013</v>
      </c>
      <c r="C734" s="250" t="s">
        <v>428</v>
      </c>
      <c r="D734" s="249" t="s">
        <v>250</v>
      </c>
      <c r="E734" s="251" t="s">
        <v>325</v>
      </c>
      <c r="F734" s="252">
        <v>41434</v>
      </c>
      <c r="G734" s="249" t="s">
        <v>1915</v>
      </c>
      <c r="H734" s="234">
        <v>3</v>
      </c>
      <c r="I734" s="249" t="s">
        <v>1293</v>
      </c>
      <c r="J734" s="248"/>
      <c r="K734" s="247"/>
      <c r="P734" s="263"/>
    </row>
    <row r="735" spans="1:16" s="262" customFormat="1" ht="10.5" customHeight="1" outlineLevel="2">
      <c r="A735" s="234">
        <v>10</v>
      </c>
      <c r="B735" s="234">
        <v>2013</v>
      </c>
      <c r="C735" s="250" t="s">
        <v>428</v>
      </c>
      <c r="D735" s="249" t="s">
        <v>250</v>
      </c>
      <c r="E735" s="251" t="s">
        <v>395</v>
      </c>
      <c r="F735" s="252">
        <v>41574</v>
      </c>
      <c r="G735" s="249" t="s">
        <v>1916</v>
      </c>
      <c r="H735" s="234">
        <v>5</v>
      </c>
      <c r="I735" s="249" t="s">
        <v>486</v>
      </c>
      <c r="J735" s="248"/>
      <c r="K735" s="247"/>
      <c r="P735" s="263"/>
    </row>
    <row r="736" spans="1:16" s="262" customFormat="1" ht="10.5" customHeight="1" outlineLevel="2">
      <c r="A736" s="234">
        <v>11</v>
      </c>
      <c r="B736" s="234">
        <v>2013</v>
      </c>
      <c r="C736" s="250" t="s">
        <v>428</v>
      </c>
      <c r="D736" s="249" t="s">
        <v>250</v>
      </c>
      <c r="E736" s="251" t="s">
        <v>393</v>
      </c>
      <c r="F736" s="252">
        <v>41594</v>
      </c>
      <c r="G736" s="249" t="s">
        <v>2044</v>
      </c>
      <c r="H736" s="234">
        <v>5</v>
      </c>
      <c r="I736" s="249" t="s">
        <v>463</v>
      </c>
      <c r="J736" s="248"/>
      <c r="K736" s="247"/>
      <c r="P736" s="263"/>
    </row>
    <row r="737" spans="1:16" s="262" customFormat="1" ht="10.5" customHeight="1" outlineLevel="1">
      <c r="A737" s="234"/>
      <c r="B737" s="234"/>
      <c r="C737" s="250"/>
      <c r="D737" s="249" t="s">
        <v>202</v>
      </c>
      <c r="E737" s="251"/>
      <c r="F737" s="252"/>
      <c r="G737" s="249"/>
      <c r="H737" s="234">
        <f>SUBTOTAL(9,H730:H736)</f>
        <v>38</v>
      </c>
      <c r="I737" s="249"/>
      <c r="J737" s="248"/>
      <c r="K737" s="247"/>
      <c r="P737" s="263"/>
    </row>
    <row r="738" spans="1:16" s="333" customFormat="1" ht="10.5" customHeight="1" outlineLevel="2">
      <c r="A738" s="286">
        <v>3</v>
      </c>
      <c r="B738" s="287">
        <v>2012</v>
      </c>
      <c r="C738" s="288" t="s">
        <v>362</v>
      </c>
      <c r="D738" s="288" t="s">
        <v>1054</v>
      </c>
      <c r="E738" s="289" t="s">
        <v>422</v>
      </c>
      <c r="F738" s="290">
        <v>40972</v>
      </c>
      <c r="G738" s="288" t="s">
        <v>1055</v>
      </c>
      <c r="H738" s="286">
        <v>3</v>
      </c>
      <c r="I738" s="288" t="s">
        <v>175</v>
      </c>
      <c r="J738" s="271"/>
      <c r="K738" s="313"/>
      <c r="P738" s="342"/>
    </row>
    <row r="739" spans="1:16" s="333" customFormat="1" ht="10.5" customHeight="1" outlineLevel="2">
      <c r="A739" s="273">
        <v>3</v>
      </c>
      <c r="B739" s="273">
        <v>2013</v>
      </c>
      <c r="C739" s="275" t="s">
        <v>362</v>
      </c>
      <c r="D739" s="293" t="s">
        <v>1054</v>
      </c>
      <c r="E739" s="279" t="s">
        <v>422</v>
      </c>
      <c r="F739" s="277">
        <v>41336</v>
      </c>
      <c r="G739" s="275" t="s">
        <v>1699</v>
      </c>
      <c r="H739" s="273">
        <v>7</v>
      </c>
      <c r="I739" s="275" t="s">
        <v>506</v>
      </c>
      <c r="J739" s="271"/>
      <c r="K739" s="313"/>
      <c r="L739" s="313"/>
      <c r="M739" s="313"/>
      <c r="P739" s="342"/>
    </row>
    <row r="740" spans="1:16" s="333" customFormat="1" ht="10.5" customHeight="1" outlineLevel="1">
      <c r="A740" s="273"/>
      <c r="B740" s="273"/>
      <c r="C740" s="275"/>
      <c r="D740" s="293" t="s">
        <v>1056</v>
      </c>
      <c r="E740" s="279"/>
      <c r="F740" s="277"/>
      <c r="G740" s="275"/>
      <c r="H740" s="273">
        <f>SUBTOTAL(9,H738:H739)</f>
        <v>10</v>
      </c>
      <c r="I740" s="275"/>
      <c r="J740" s="271"/>
      <c r="K740" s="313"/>
      <c r="L740" s="313"/>
      <c r="M740" s="313"/>
      <c r="P740" s="342"/>
    </row>
    <row r="741" spans="1:16" s="333" customFormat="1" ht="10.5" customHeight="1" outlineLevel="2">
      <c r="A741" s="273">
        <v>11</v>
      </c>
      <c r="B741" s="273">
        <v>2013</v>
      </c>
      <c r="C741" s="275" t="s">
        <v>391</v>
      </c>
      <c r="D741" s="293" t="s">
        <v>2045</v>
      </c>
      <c r="E741" s="279" t="s">
        <v>393</v>
      </c>
      <c r="F741" s="277">
        <v>41594</v>
      </c>
      <c r="G741" s="275" t="s">
        <v>2046</v>
      </c>
      <c r="H741" s="273">
        <v>5</v>
      </c>
      <c r="I741" s="275" t="s">
        <v>461</v>
      </c>
      <c r="J741" s="271"/>
      <c r="K741" s="313"/>
      <c r="L741" s="313"/>
      <c r="M741" s="313"/>
      <c r="P741" s="342"/>
    </row>
    <row r="742" spans="1:16" s="333" customFormat="1" ht="10.5" customHeight="1" outlineLevel="1">
      <c r="A742" s="273"/>
      <c r="B742" s="273"/>
      <c r="C742" s="275"/>
      <c r="D742" s="293" t="s">
        <v>2047</v>
      </c>
      <c r="E742" s="279"/>
      <c r="F742" s="277"/>
      <c r="G742" s="275"/>
      <c r="H742" s="273">
        <f>SUBTOTAL(9,H741:H741)</f>
        <v>5</v>
      </c>
      <c r="I742" s="275"/>
      <c r="J742" s="271"/>
      <c r="K742" s="313"/>
      <c r="L742" s="313"/>
      <c r="M742" s="313"/>
      <c r="P742" s="342"/>
    </row>
    <row r="743" spans="1:20" s="361" customFormat="1" ht="10.5" customHeight="1" outlineLevel="2">
      <c r="A743" s="282">
        <v>5</v>
      </c>
      <c r="B743" s="281">
        <v>2011</v>
      </c>
      <c r="C743" s="283" t="s">
        <v>363</v>
      </c>
      <c r="D743" s="291" t="s">
        <v>407</v>
      </c>
      <c r="E743" s="292" t="s">
        <v>1380</v>
      </c>
      <c r="F743" s="285">
        <v>40691</v>
      </c>
      <c r="G743" s="283" t="s">
        <v>846</v>
      </c>
      <c r="H743" s="281">
        <v>15</v>
      </c>
      <c r="I743" s="283" t="s">
        <v>1420</v>
      </c>
      <c r="J743" s="271"/>
      <c r="K743" s="313"/>
      <c r="L743" s="313"/>
      <c r="M743" s="313"/>
      <c r="N743" s="333"/>
      <c r="O743" s="333"/>
      <c r="P743" s="342"/>
      <c r="Q743" s="333"/>
      <c r="R743" s="333"/>
      <c r="S743" s="333"/>
      <c r="T743" s="333"/>
    </row>
    <row r="744" spans="1:20" s="361" customFormat="1" ht="10.5" customHeight="1" outlineLevel="2">
      <c r="A744" s="282">
        <v>5</v>
      </c>
      <c r="B744" s="281">
        <v>2011</v>
      </c>
      <c r="C744" s="283" t="s">
        <v>363</v>
      </c>
      <c r="D744" s="291" t="s">
        <v>407</v>
      </c>
      <c r="E744" s="292" t="s">
        <v>1380</v>
      </c>
      <c r="F744" s="285">
        <v>40691</v>
      </c>
      <c r="G744" s="283" t="s">
        <v>826</v>
      </c>
      <c r="H744" s="281">
        <v>5</v>
      </c>
      <c r="I744" s="283" t="s">
        <v>1421</v>
      </c>
      <c r="J744" s="271"/>
      <c r="K744" s="313"/>
      <c r="L744" s="313"/>
      <c r="M744" s="313"/>
      <c r="N744" s="333"/>
      <c r="O744" s="333"/>
      <c r="P744" s="342"/>
      <c r="Q744" s="333"/>
      <c r="R744" s="333"/>
      <c r="S744" s="333"/>
      <c r="T744" s="333"/>
    </row>
    <row r="745" spans="1:20" s="359" customFormat="1" ht="10.5" customHeight="1" outlineLevel="2">
      <c r="A745" s="282">
        <v>5</v>
      </c>
      <c r="B745" s="281">
        <v>2011</v>
      </c>
      <c r="C745" s="283" t="s">
        <v>363</v>
      </c>
      <c r="D745" s="291" t="s">
        <v>407</v>
      </c>
      <c r="E745" s="292" t="s">
        <v>1380</v>
      </c>
      <c r="F745" s="285">
        <v>40691</v>
      </c>
      <c r="G745" s="283" t="s">
        <v>827</v>
      </c>
      <c r="H745" s="281">
        <v>5</v>
      </c>
      <c r="I745" s="283" t="s">
        <v>1422</v>
      </c>
      <c r="J745" s="278"/>
      <c r="K745" s="271"/>
      <c r="L745" s="313"/>
      <c r="M745" s="313"/>
      <c r="N745" s="307"/>
      <c r="O745" s="307"/>
      <c r="P745" s="286"/>
      <c r="Q745" s="307"/>
      <c r="R745" s="307"/>
      <c r="S745" s="307"/>
      <c r="T745" s="307"/>
    </row>
    <row r="746" spans="1:20" s="359" customFormat="1" ht="10.5" customHeight="1" outlineLevel="2">
      <c r="A746" s="282">
        <v>5</v>
      </c>
      <c r="B746" s="281">
        <v>2011</v>
      </c>
      <c r="C746" s="283" t="s">
        <v>363</v>
      </c>
      <c r="D746" s="291" t="s">
        <v>407</v>
      </c>
      <c r="E746" s="292" t="s">
        <v>1380</v>
      </c>
      <c r="F746" s="285">
        <v>40691</v>
      </c>
      <c r="G746" s="283" t="s">
        <v>828</v>
      </c>
      <c r="H746" s="281">
        <v>15</v>
      </c>
      <c r="I746" s="283" t="s">
        <v>1423</v>
      </c>
      <c r="J746" s="278"/>
      <c r="K746" s="271"/>
      <c r="L746" s="313"/>
      <c r="M746" s="313"/>
      <c r="N746" s="307"/>
      <c r="O746" s="307"/>
      <c r="P746" s="286"/>
      <c r="Q746" s="307"/>
      <c r="R746" s="307"/>
      <c r="S746" s="307"/>
      <c r="T746" s="307"/>
    </row>
    <row r="747" spans="1:20" s="359" customFormat="1" ht="10.5" customHeight="1" outlineLevel="2">
      <c r="A747" s="281">
        <v>10</v>
      </c>
      <c r="B747" s="282">
        <v>2011</v>
      </c>
      <c r="C747" s="283" t="s">
        <v>363</v>
      </c>
      <c r="D747" s="283" t="s">
        <v>407</v>
      </c>
      <c r="E747" s="284" t="s">
        <v>416</v>
      </c>
      <c r="F747" s="285">
        <v>40839</v>
      </c>
      <c r="G747" s="283" t="s">
        <v>922</v>
      </c>
      <c r="H747" s="281">
        <v>7</v>
      </c>
      <c r="I747" s="283" t="s">
        <v>522</v>
      </c>
      <c r="J747" s="278"/>
      <c r="K747" s="313"/>
      <c r="L747" s="313"/>
      <c r="M747" s="313"/>
      <c r="N747" s="307"/>
      <c r="O747" s="307"/>
      <c r="P747" s="286"/>
      <c r="Q747" s="307"/>
      <c r="R747" s="307"/>
      <c r="S747" s="307"/>
      <c r="T747" s="307"/>
    </row>
    <row r="748" spans="1:20" s="361" customFormat="1" ht="10.5" customHeight="1" outlineLevel="2">
      <c r="A748" s="281">
        <v>10</v>
      </c>
      <c r="B748" s="282">
        <v>2011</v>
      </c>
      <c r="C748" s="283" t="s">
        <v>363</v>
      </c>
      <c r="D748" s="283" t="s">
        <v>407</v>
      </c>
      <c r="E748" s="284" t="s">
        <v>416</v>
      </c>
      <c r="F748" s="285">
        <v>40839</v>
      </c>
      <c r="G748" s="283" t="s">
        <v>923</v>
      </c>
      <c r="H748" s="281">
        <v>7</v>
      </c>
      <c r="I748" s="283" t="s">
        <v>453</v>
      </c>
      <c r="J748" s="278"/>
      <c r="K748" s="313"/>
      <c r="L748" s="313"/>
      <c r="M748" s="313"/>
      <c r="N748" s="333"/>
      <c r="O748" s="333"/>
      <c r="P748" s="342"/>
      <c r="Q748" s="333"/>
      <c r="R748" s="333"/>
      <c r="S748" s="333"/>
      <c r="T748" s="333"/>
    </row>
    <row r="749" spans="1:20" s="361" customFormat="1" ht="10.5" customHeight="1" outlineLevel="2">
      <c r="A749" s="281">
        <v>10</v>
      </c>
      <c r="B749" s="282">
        <v>2011</v>
      </c>
      <c r="C749" s="283" t="s">
        <v>363</v>
      </c>
      <c r="D749" s="283" t="s">
        <v>407</v>
      </c>
      <c r="E749" s="284" t="s">
        <v>416</v>
      </c>
      <c r="F749" s="285">
        <v>40839</v>
      </c>
      <c r="G749" s="283" t="s">
        <v>924</v>
      </c>
      <c r="H749" s="281">
        <v>3</v>
      </c>
      <c r="I749" s="283" t="s">
        <v>410</v>
      </c>
      <c r="J749" s="313"/>
      <c r="K749" s="313"/>
      <c r="L749" s="313"/>
      <c r="M749" s="313"/>
      <c r="N749" s="333"/>
      <c r="O749" s="333"/>
      <c r="P749" s="342"/>
      <c r="Q749" s="333"/>
      <c r="R749" s="333"/>
      <c r="S749" s="333"/>
      <c r="T749" s="333"/>
    </row>
    <row r="750" spans="1:20" s="361" customFormat="1" ht="10.5" customHeight="1" outlineLevel="2">
      <c r="A750" s="281">
        <v>10</v>
      </c>
      <c r="B750" s="282">
        <v>2011</v>
      </c>
      <c r="C750" s="283" t="s">
        <v>363</v>
      </c>
      <c r="D750" s="283" t="s">
        <v>407</v>
      </c>
      <c r="E750" s="284" t="s">
        <v>416</v>
      </c>
      <c r="F750" s="285">
        <v>40839</v>
      </c>
      <c r="G750" s="283" t="s">
        <v>925</v>
      </c>
      <c r="H750" s="281">
        <v>10</v>
      </c>
      <c r="I750" s="283" t="s">
        <v>446</v>
      </c>
      <c r="J750" s="313"/>
      <c r="K750" s="313"/>
      <c r="L750" s="313"/>
      <c r="M750" s="313"/>
      <c r="N750" s="333"/>
      <c r="O750" s="333"/>
      <c r="P750" s="342"/>
      <c r="Q750" s="333"/>
      <c r="R750" s="333"/>
      <c r="S750" s="333"/>
      <c r="T750" s="333"/>
    </row>
    <row r="751" spans="1:20" s="361" customFormat="1" ht="10.5" customHeight="1" outlineLevel="2">
      <c r="A751" s="281">
        <v>10</v>
      </c>
      <c r="B751" s="282">
        <v>2011</v>
      </c>
      <c r="C751" s="283" t="s">
        <v>363</v>
      </c>
      <c r="D751" s="283" t="s">
        <v>407</v>
      </c>
      <c r="E751" s="284" t="s">
        <v>416</v>
      </c>
      <c r="F751" s="285">
        <v>40839</v>
      </c>
      <c r="G751" s="283" t="s">
        <v>926</v>
      </c>
      <c r="H751" s="281">
        <v>7</v>
      </c>
      <c r="I751" s="283" t="s">
        <v>456</v>
      </c>
      <c r="J751" s="313"/>
      <c r="K751" s="313"/>
      <c r="L751" s="313"/>
      <c r="M751" s="313"/>
      <c r="N751" s="333"/>
      <c r="O751" s="333"/>
      <c r="P751" s="342"/>
      <c r="Q751" s="333"/>
      <c r="R751" s="333"/>
      <c r="S751" s="333"/>
      <c r="T751" s="333"/>
    </row>
    <row r="752" spans="1:20" s="361" customFormat="1" ht="10.5" customHeight="1" outlineLevel="2">
      <c r="A752" s="281">
        <v>10</v>
      </c>
      <c r="B752" s="282">
        <v>2011</v>
      </c>
      <c r="C752" s="283" t="s">
        <v>363</v>
      </c>
      <c r="D752" s="283" t="s">
        <v>407</v>
      </c>
      <c r="E752" s="284" t="s">
        <v>416</v>
      </c>
      <c r="F752" s="285">
        <v>40839</v>
      </c>
      <c r="G752" s="283" t="s">
        <v>927</v>
      </c>
      <c r="H752" s="281">
        <v>3</v>
      </c>
      <c r="I752" s="283" t="s">
        <v>480</v>
      </c>
      <c r="J752" s="313"/>
      <c r="K752" s="313"/>
      <c r="L752" s="313"/>
      <c r="M752" s="313"/>
      <c r="N752" s="333"/>
      <c r="O752" s="333"/>
      <c r="P752" s="342"/>
      <c r="Q752" s="333"/>
      <c r="R752" s="333"/>
      <c r="S752" s="333"/>
      <c r="T752" s="333"/>
    </row>
    <row r="753" spans="1:16" s="333" customFormat="1" ht="10.5" customHeight="1" outlineLevel="2">
      <c r="A753" s="281">
        <v>10</v>
      </c>
      <c r="B753" s="282">
        <v>2011</v>
      </c>
      <c r="C753" s="283" t="s">
        <v>363</v>
      </c>
      <c r="D753" s="283" t="s">
        <v>407</v>
      </c>
      <c r="E753" s="284" t="s">
        <v>416</v>
      </c>
      <c r="F753" s="285">
        <v>40839</v>
      </c>
      <c r="G753" s="283" t="s">
        <v>928</v>
      </c>
      <c r="H753" s="281">
        <v>7</v>
      </c>
      <c r="I753" s="283" t="s">
        <v>929</v>
      </c>
      <c r="K753" s="313"/>
      <c r="L753" s="271"/>
      <c r="M753" s="271"/>
      <c r="P753" s="342"/>
    </row>
    <row r="754" spans="1:16" s="333" customFormat="1" ht="10.5" customHeight="1" outlineLevel="2">
      <c r="A754" s="282">
        <v>5</v>
      </c>
      <c r="B754" s="281">
        <v>2011</v>
      </c>
      <c r="C754" s="283" t="s">
        <v>363</v>
      </c>
      <c r="D754" s="291" t="s">
        <v>407</v>
      </c>
      <c r="E754" s="292" t="s">
        <v>325</v>
      </c>
      <c r="F754" s="285">
        <v>40685</v>
      </c>
      <c r="G754" s="283" t="s">
        <v>821</v>
      </c>
      <c r="H754" s="281">
        <v>10</v>
      </c>
      <c r="I754" s="283" t="s">
        <v>266</v>
      </c>
      <c r="K754" s="313"/>
      <c r="L754" s="271"/>
      <c r="M754" s="271"/>
      <c r="P754" s="342"/>
    </row>
    <row r="755" spans="1:20" s="361" customFormat="1" ht="10.5" customHeight="1" outlineLevel="2">
      <c r="A755" s="282">
        <v>5</v>
      </c>
      <c r="B755" s="281">
        <v>2011</v>
      </c>
      <c r="C755" s="283" t="s">
        <v>363</v>
      </c>
      <c r="D755" s="291" t="s">
        <v>407</v>
      </c>
      <c r="E755" s="292" t="s">
        <v>325</v>
      </c>
      <c r="F755" s="285">
        <v>40685</v>
      </c>
      <c r="G755" s="283" t="s">
        <v>822</v>
      </c>
      <c r="H755" s="281">
        <v>3</v>
      </c>
      <c r="I755" s="283" t="s">
        <v>249</v>
      </c>
      <c r="J755" s="278"/>
      <c r="K755" s="313"/>
      <c r="L755" s="271"/>
      <c r="M755" s="271"/>
      <c r="N755" s="333"/>
      <c r="O755" s="333"/>
      <c r="P755" s="342"/>
      <c r="Q755" s="333"/>
      <c r="R755" s="333"/>
      <c r="S755" s="333"/>
      <c r="T755" s="333"/>
    </row>
    <row r="756" spans="1:16" s="333" customFormat="1" ht="10.5" customHeight="1" outlineLevel="2">
      <c r="A756" s="282">
        <v>5</v>
      </c>
      <c r="B756" s="281">
        <v>2011</v>
      </c>
      <c r="C756" s="283" t="s">
        <v>363</v>
      </c>
      <c r="D756" s="291" t="s">
        <v>407</v>
      </c>
      <c r="E756" s="292" t="s">
        <v>325</v>
      </c>
      <c r="F756" s="285">
        <v>40685</v>
      </c>
      <c r="G756" s="283" t="s">
        <v>823</v>
      </c>
      <c r="H756" s="281">
        <v>7</v>
      </c>
      <c r="I756" s="283" t="s">
        <v>284</v>
      </c>
      <c r="J756" s="278"/>
      <c r="K756" s="313"/>
      <c r="L756" s="271"/>
      <c r="M756" s="271"/>
      <c r="P756" s="342"/>
    </row>
    <row r="757" spans="1:16" s="333" customFormat="1" ht="10.5" customHeight="1" outlineLevel="2">
      <c r="A757" s="282">
        <v>5</v>
      </c>
      <c r="B757" s="281">
        <v>2011</v>
      </c>
      <c r="C757" s="283" t="s">
        <v>363</v>
      </c>
      <c r="D757" s="291" t="s">
        <v>407</v>
      </c>
      <c r="E757" s="292" t="s">
        <v>325</v>
      </c>
      <c r="F757" s="285">
        <v>40685</v>
      </c>
      <c r="G757" s="283" t="s">
        <v>824</v>
      </c>
      <c r="H757" s="281">
        <v>3</v>
      </c>
      <c r="I757" s="283" t="s">
        <v>335</v>
      </c>
      <c r="J757" s="278"/>
      <c r="K757" s="313"/>
      <c r="L757" s="271"/>
      <c r="M757" s="271"/>
      <c r="P757" s="342"/>
    </row>
    <row r="758" spans="1:16" s="333" customFormat="1" ht="10.5" customHeight="1" outlineLevel="2">
      <c r="A758" s="282">
        <v>5</v>
      </c>
      <c r="B758" s="281">
        <v>2011</v>
      </c>
      <c r="C758" s="283" t="s">
        <v>363</v>
      </c>
      <c r="D758" s="291" t="s">
        <v>407</v>
      </c>
      <c r="E758" s="292" t="s">
        <v>325</v>
      </c>
      <c r="F758" s="285">
        <v>40685</v>
      </c>
      <c r="G758" s="283" t="s">
        <v>825</v>
      </c>
      <c r="H758" s="281">
        <v>10</v>
      </c>
      <c r="I758" s="283" t="s">
        <v>278</v>
      </c>
      <c r="J758" s="278"/>
      <c r="K758" s="313"/>
      <c r="L758" s="271"/>
      <c r="M758" s="271"/>
      <c r="P758" s="342"/>
    </row>
    <row r="759" spans="1:16" s="333" customFormat="1" ht="10.5" customHeight="1" outlineLevel="2">
      <c r="A759" s="282">
        <v>5</v>
      </c>
      <c r="B759" s="281">
        <v>2011</v>
      </c>
      <c r="C759" s="283" t="s">
        <v>363</v>
      </c>
      <c r="D759" s="291" t="s">
        <v>407</v>
      </c>
      <c r="E759" s="292" t="s">
        <v>325</v>
      </c>
      <c r="F759" s="285">
        <v>40685</v>
      </c>
      <c r="G759" s="283" t="s">
        <v>826</v>
      </c>
      <c r="H759" s="281">
        <v>10</v>
      </c>
      <c r="I759" s="283" t="s">
        <v>252</v>
      </c>
      <c r="J759" s="278"/>
      <c r="K759" s="313"/>
      <c r="L759" s="271"/>
      <c r="M759" s="271"/>
      <c r="P759" s="342"/>
    </row>
    <row r="760" spans="1:20" s="361" customFormat="1" ht="10.5" customHeight="1" outlineLevel="2">
      <c r="A760" s="282">
        <v>5</v>
      </c>
      <c r="B760" s="281">
        <v>2011</v>
      </c>
      <c r="C760" s="283" t="s">
        <v>363</v>
      </c>
      <c r="D760" s="291" t="s">
        <v>407</v>
      </c>
      <c r="E760" s="292" t="s">
        <v>325</v>
      </c>
      <c r="F760" s="285">
        <v>40685</v>
      </c>
      <c r="G760" s="283" t="s">
        <v>827</v>
      </c>
      <c r="H760" s="281">
        <v>7</v>
      </c>
      <c r="I760" s="283" t="s">
        <v>337</v>
      </c>
      <c r="J760" s="307"/>
      <c r="K760" s="313"/>
      <c r="L760" s="271"/>
      <c r="M760" s="271"/>
      <c r="N760" s="333"/>
      <c r="O760" s="333"/>
      <c r="P760" s="342"/>
      <c r="Q760" s="333"/>
      <c r="R760" s="333"/>
      <c r="S760" s="333"/>
      <c r="T760" s="333"/>
    </row>
    <row r="761" spans="1:16" s="333" customFormat="1" ht="10.5" customHeight="1" outlineLevel="2">
      <c r="A761" s="282">
        <v>5</v>
      </c>
      <c r="B761" s="281">
        <v>2011</v>
      </c>
      <c r="C761" s="283" t="s">
        <v>363</v>
      </c>
      <c r="D761" s="291" t="s">
        <v>407</v>
      </c>
      <c r="E761" s="292" t="s">
        <v>325</v>
      </c>
      <c r="F761" s="285">
        <v>40685</v>
      </c>
      <c r="G761" s="283" t="s">
        <v>828</v>
      </c>
      <c r="H761" s="281">
        <v>10</v>
      </c>
      <c r="I761" s="283" t="s">
        <v>236</v>
      </c>
      <c r="J761" s="278"/>
      <c r="K761" s="313"/>
      <c r="L761" s="271"/>
      <c r="M761" s="271"/>
      <c r="P761" s="342"/>
    </row>
    <row r="762" spans="1:16" s="333" customFormat="1" ht="10.5" customHeight="1" outlineLevel="2">
      <c r="A762" s="282">
        <v>5</v>
      </c>
      <c r="B762" s="281">
        <v>2011</v>
      </c>
      <c r="C762" s="283" t="s">
        <v>363</v>
      </c>
      <c r="D762" s="291" t="s">
        <v>407</v>
      </c>
      <c r="E762" s="292" t="s">
        <v>325</v>
      </c>
      <c r="F762" s="285">
        <v>40685</v>
      </c>
      <c r="G762" s="283" t="s">
        <v>829</v>
      </c>
      <c r="H762" s="281">
        <v>7</v>
      </c>
      <c r="I762" s="283" t="s">
        <v>253</v>
      </c>
      <c r="K762" s="313"/>
      <c r="L762" s="271"/>
      <c r="M762" s="271"/>
      <c r="P762" s="342"/>
    </row>
    <row r="763" spans="1:16" s="333" customFormat="1" ht="10.5" customHeight="1" outlineLevel="2">
      <c r="A763" s="439">
        <v>5</v>
      </c>
      <c r="B763" s="439">
        <v>2012</v>
      </c>
      <c r="C763" s="440" t="s">
        <v>363</v>
      </c>
      <c r="D763" s="440" t="s">
        <v>407</v>
      </c>
      <c r="E763" s="468" t="s">
        <v>1375</v>
      </c>
      <c r="F763" s="469">
        <v>41031</v>
      </c>
      <c r="G763" s="441" t="s">
        <v>1358</v>
      </c>
      <c r="H763" s="439">
        <v>15</v>
      </c>
      <c r="I763" s="440" t="s">
        <v>1426</v>
      </c>
      <c r="K763" s="313"/>
      <c r="L763" s="271"/>
      <c r="M763" s="271"/>
      <c r="P763" s="342"/>
    </row>
    <row r="764" spans="1:16" s="333" customFormat="1" ht="10.5" customHeight="1" outlineLevel="2">
      <c r="A764" s="439">
        <v>5</v>
      </c>
      <c r="B764" s="439">
        <v>2012</v>
      </c>
      <c r="C764" s="440" t="s">
        <v>363</v>
      </c>
      <c r="D764" s="440" t="s">
        <v>407</v>
      </c>
      <c r="E764" s="468" t="s">
        <v>1375</v>
      </c>
      <c r="F764" s="469">
        <v>41055</v>
      </c>
      <c r="G764" s="441" t="s">
        <v>1424</v>
      </c>
      <c r="H764" s="439">
        <v>15</v>
      </c>
      <c r="I764" s="440" t="s">
        <v>1425</v>
      </c>
      <c r="K764" s="313"/>
      <c r="L764" s="271"/>
      <c r="M764" s="271"/>
      <c r="P764" s="342"/>
    </row>
    <row r="765" spans="1:20" s="361" customFormat="1" ht="10.5" customHeight="1" outlineLevel="2">
      <c r="A765" s="286">
        <v>10</v>
      </c>
      <c r="B765" s="287">
        <v>2012</v>
      </c>
      <c r="C765" s="288" t="s">
        <v>363</v>
      </c>
      <c r="D765" s="288" t="s">
        <v>407</v>
      </c>
      <c r="E765" s="289" t="s">
        <v>416</v>
      </c>
      <c r="F765" s="290">
        <v>41196</v>
      </c>
      <c r="G765" s="288" t="s">
        <v>1550</v>
      </c>
      <c r="H765" s="286">
        <v>10</v>
      </c>
      <c r="I765" s="288" t="s">
        <v>449</v>
      </c>
      <c r="J765" s="333"/>
      <c r="K765" s="324"/>
      <c r="L765" s="271"/>
      <c r="M765" s="271"/>
      <c r="N765" s="333"/>
      <c r="O765" s="333"/>
      <c r="P765" s="342"/>
      <c r="Q765" s="333"/>
      <c r="R765" s="333"/>
      <c r="S765" s="333"/>
      <c r="T765" s="333"/>
    </row>
    <row r="766" spans="1:16" s="313" customFormat="1" ht="10.5" customHeight="1" outlineLevel="2">
      <c r="A766" s="286">
        <v>10</v>
      </c>
      <c r="B766" s="287">
        <v>2012</v>
      </c>
      <c r="C766" s="288" t="s">
        <v>363</v>
      </c>
      <c r="D766" s="288" t="s">
        <v>407</v>
      </c>
      <c r="E766" s="289" t="s">
        <v>416</v>
      </c>
      <c r="F766" s="290">
        <v>41196</v>
      </c>
      <c r="G766" s="288" t="s">
        <v>1551</v>
      </c>
      <c r="H766" s="286">
        <v>10</v>
      </c>
      <c r="I766" s="288" t="s">
        <v>446</v>
      </c>
      <c r="J766" s="333"/>
      <c r="K766" s="316"/>
      <c r="L766" s="271"/>
      <c r="M766" s="271"/>
      <c r="P766" s="317"/>
    </row>
    <row r="767" spans="1:16" s="313" customFormat="1" ht="10.5" customHeight="1" outlineLevel="2">
      <c r="A767" s="286">
        <v>10</v>
      </c>
      <c r="B767" s="287">
        <v>2012</v>
      </c>
      <c r="C767" s="288" t="s">
        <v>363</v>
      </c>
      <c r="D767" s="288" t="s">
        <v>407</v>
      </c>
      <c r="E767" s="289" t="s">
        <v>416</v>
      </c>
      <c r="F767" s="290">
        <v>41196</v>
      </c>
      <c r="G767" s="288" t="s">
        <v>1552</v>
      </c>
      <c r="H767" s="286">
        <v>3</v>
      </c>
      <c r="I767" s="288" t="s">
        <v>447</v>
      </c>
      <c r="J767" s="333"/>
      <c r="K767" s="316"/>
      <c r="L767" s="333"/>
      <c r="M767" s="333"/>
      <c r="P767" s="317"/>
    </row>
    <row r="768" spans="1:16" s="313" customFormat="1" ht="10.5" customHeight="1" outlineLevel="2">
      <c r="A768" s="286">
        <v>10</v>
      </c>
      <c r="B768" s="287">
        <v>2012</v>
      </c>
      <c r="C768" s="288" t="s">
        <v>363</v>
      </c>
      <c r="D768" s="288" t="s">
        <v>407</v>
      </c>
      <c r="E768" s="289" t="s">
        <v>416</v>
      </c>
      <c r="F768" s="290">
        <v>41196</v>
      </c>
      <c r="G768" s="288" t="s">
        <v>1553</v>
      </c>
      <c r="H768" s="286">
        <v>10</v>
      </c>
      <c r="I768" s="288" t="s">
        <v>664</v>
      </c>
      <c r="J768" s="333"/>
      <c r="K768" s="335"/>
      <c r="L768" s="333"/>
      <c r="M768" s="333"/>
      <c r="P768" s="317"/>
    </row>
    <row r="769" spans="1:16" s="313" customFormat="1" ht="10.5" customHeight="1" outlineLevel="2">
      <c r="A769" s="286">
        <v>10</v>
      </c>
      <c r="B769" s="287">
        <v>2012</v>
      </c>
      <c r="C769" s="288" t="s">
        <v>363</v>
      </c>
      <c r="D769" s="288" t="s">
        <v>407</v>
      </c>
      <c r="E769" s="289" t="s">
        <v>416</v>
      </c>
      <c r="F769" s="290">
        <v>41196</v>
      </c>
      <c r="G769" s="288" t="s">
        <v>1554</v>
      </c>
      <c r="H769" s="286">
        <v>10</v>
      </c>
      <c r="I769" s="288" t="s">
        <v>473</v>
      </c>
      <c r="J769" s="333"/>
      <c r="L769" s="333"/>
      <c r="M769" s="333"/>
      <c r="P769" s="317"/>
    </row>
    <row r="770" spans="1:16" s="313" customFormat="1" ht="10.5" customHeight="1" outlineLevel="2">
      <c r="A770" s="286">
        <v>10</v>
      </c>
      <c r="B770" s="287">
        <v>2012</v>
      </c>
      <c r="C770" s="288" t="s">
        <v>363</v>
      </c>
      <c r="D770" s="288" t="s">
        <v>407</v>
      </c>
      <c r="E770" s="289" t="s">
        <v>416</v>
      </c>
      <c r="F770" s="290">
        <v>41196</v>
      </c>
      <c r="G770" s="288" t="s">
        <v>1555</v>
      </c>
      <c r="H770" s="286">
        <v>10</v>
      </c>
      <c r="I770" s="288" t="s">
        <v>475</v>
      </c>
      <c r="J770" s="333"/>
      <c r="L770" s="333"/>
      <c r="M770" s="333"/>
      <c r="P770" s="317"/>
    </row>
    <row r="771" spans="1:16" s="313" customFormat="1" ht="10.5" customHeight="1" outlineLevel="2">
      <c r="A771" s="286">
        <v>10</v>
      </c>
      <c r="B771" s="287">
        <v>2012</v>
      </c>
      <c r="C771" s="288" t="s">
        <v>363</v>
      </c>
      <c r="D771" s="288" t="s">
        <v>407</v>
      </c>
      <c r="E771" s="289" t="s">
        <v>416</v>
      </c>
      <c r="F771" s="290">
        <v>41196</v>
      </c>
      <c r="G771" s="288" t="s">
        <v>1556</v>
      </c>
      <c r="H771" s="286">
        <v>7</v>
      </c>
      <c r="I771" s="288" t="s">
        <v>448</v>
      </c>
      <c r="J771" s="333"/>
      <c r="L771" s="333"/>
      <c r="M771" s="333"/>
      <c r="P771" s="317"/>
    </row>
    <row r="772" spans="1:16" s="313" customFormat="1" ht="10.5" customHeight="1" outlineLevel="2">
      <c r="A772" s="286">
        <v>10</v>
      </c>
      <c r="B772" s="287">
        <v>2012</v>
      </c>
      <c r="C772" s="288" t="s">
        <v>363</v>
      </c>
      <c r="D772" s="288" t="s">
        <v>407</v>
      </c>
      <c r="E772" s="289" t="s">
        <v>416</v>
      </c>
      <c r="F772" s="290">
        <v>41196</v>
      </c>
      <c r="G772" s="288" t="s">
        <v>1557</v>
      </c>
      <c r="H772" s="286">
        <v>10</v>
      </c>
      <c r="I772" s="288" t="s">
        <v>206</v>
      </c>
      <c r="J772" s="333"/>
      <c r="K772" s="271"/>
      <c r="L772" s="333"/>
      <c r="M772" s="333"/>
      <c r="P772" s="317"/>
    </row>
    <row r="773" spans="1:16" s="313" customFormat="1" ht="10.5" customHeight="1" outlineLevel="2">
      <c r="A773" s="286">
        <v>10</v>
      </c>
      <c r="B773" s="287">
        <v>2012</v>
      </c>
      <c r="C773" s="288" t="s">
        <v>363</v>
      </c>
      <c r="D773" s="288" t="s">
        <v>407</v>
      </c>
      <c r="E773" s="289" t="s">
        <v>416</v>
      </c>
      <c r="F773" s="290">
        <v>41196</v>
      </c>
      <c r="G773" s="288" t="s">
        <v>1558</v>
      </c>
      <c r="H773" s="286">
        <v>7</v>
      </c>
      <c r="I773" s="288" t="s">
        <v>929</v>
      </c>
      <c r="J773" s="333"/>
      <c r="K773" s="271"/>
      <c r="L773" s="333"/>
      <c r="M773" s="333"/>
      <c r="P773" s="317"/>
    </row>
    <row r="774" spans="1:16" s="313" customFormat="1" ht="10.5" customHeight="1" outlineLevel="2">
      <c r="A774" s="286">
        <v>10</v>
      </c>
      <c r="B774" s="287">
        <v>2012</v>
      </c>
      <c r="C774" s="288" t="s">
        <v>363</v>
      </c>
      <c r="D774" s="288" t="s">
        <v>407</v>
      </c>
      <c r="E774" s="289" t="s">
        <v>416</v>
      </c>
      <c r="F774" s="290">
        <v>41196</v>
      </c>
      <c r="G774" s="288" t="s">
        <v>1559</v>
      </c>
      <c r="H774" s="286">
        <v>3</v>
      </c>
      <c r="I774" s="288" t="s">
        <v>217</v>
      </c>
      <c r="J774" s="333"/>
      <c r="K774" s="271"/>
      <c r="L774" s="333"/>
      <c r="M774" s="333"/>
      <c r="P774" s="317"/>
    </row>
    <row r="775" spans="1:16" s="313" customFormat="1" ht="10.5" customHeight="1" outlineLevel="2">
      <c r="A775" s="286">
        <v>10</v>
      </c>
      <c r="B775" s="287">
        <v>2012</v>
      </c>
      <c r="C775" s="288" t="s">
        <v>363</v>
      </c>
      <c r="D775" s="288" t="s">
        <v>407</v>
      </c>
      <c r="E775" s="289" t="s">
        <v>416</v>
      </c>
      <c r="F775" s="290">
        <v>41196</v>
      </c>
      <c r="G775" s="288" t="s">
        <v>1542</v>
      </c>
      <c r="H775" s="286">
        <v>10</v>
      </c>
      <c r="I775" s="288" t="s">
        <v>72</v>
      </c>
      <c r="J775" s="333"/>
      <c r="K775" s="271"/>
      <c r="L775" s="333"/>
      <c r="M775" s="333"/>
      <c r="P775" s="317"/>
    </row>
    <row r="776" spans="1:16" s="333" customFormat="1" ht="10.5" customHeight="1" outlineLevel="2">
      <c r="A776" s="439">
        <v>5</v>
      </c>
      <c r="B776" s="439">
        <v>2012</v>
      </c>
      <c r="C776" s="440" t="s">
        <v>363</v>
      </c>
      <c r="D776" s="440" t="s">
        <v>407</v>
      </c>
      <c r="E776" s="468" t="s">
        <v>325</v>
      </c>
      <c r="F776" s="469">
        <v>41049</v>
      </c>
      <c r="G776" s="441" t="s">
        <v>1352</v>
      </c>
      <c r="H776" s="439">
        <v>7</v>
      </c>
      <c r="I776" s="440" t="s">
        <v>523</v>
      </c>
      <c r="K776" s="271"/>
      <c r="P776" s="342"/>
    </row>
    <row r="777" spans="1:16" s="333" customFormat="1" ht="10.5" customHeight="1" outlineLevel="2">
      <c r="A777" s="439">
        <v>5</v>
      </c>
      <c r="B777" s="439">
        <v>2012</v>
      </c>
      <c r="C777" s="440" t="s">
        <v>363</v>
      </c>
      <c r="D777" s="440" t="s">
        <v>407</v>
      </c>
      <c r="E777" s="468" t="s">
        <v>325</v>
      </c>
      <c r="F777" s="469">
        <v>41049</v>
      </c>
      <c r="G777" s="441" t="s">
        <v>1353</v>
      </c>
      <c r="H777" s="439">
        <v>10</v>
      </c>
      <c r="I777" s="440" t="s">
        <v>286</v>
      </c>
      <c r="K777" s="307"/>
      <c r="P777" s="342"/>
    </row>
    <row r="778" spans="1:16" s="333" customFormat="1" ht="10.5" customHeight="1" outlineLevel="2">
      <c r="A778" s="439">
        <v>5</v>
      </c>
      <c r="B778" s="439">
        <v>2012</v>
      </c>
      <c r="C778" s="440" t="s">
        <v>363</v>
      </c>
      <c r="D778" s="440" t="s">
        <v>407</v>
      </c>
      <c r="E778" s="468" t="s">
        <v>325</v>
      </c>
      <c r="F778" s="469">
        <v>41049</v>
      </c>
      <c r="G778" s="441" t="s">
        <v>923</v>
      </c>
      <c r="H778" s="439">
        <v>3</v>
      </c>
      <c r="I778" s="440" t="s">
        <v>291</v>
      </c>
      <c r="K778" s="313"/>
      <c r="P778" s="342"/>
    </row>
    <row r="779" spans="1:16" s="333" customFormat="1" ht="10.5" customHeight="1" outlineLevel="2">
      <c r="A779" s="439">
        <v>5</v>
      </c>
      <c r="B779" s="439">
        <v>2012</v>
      </c>
      <c r="C779" s="440" t="s">
        <v>363</v>
      </c>
      <c r="D779" s="440" t="s">
        <v>407</v>
      </c>
      <c r="E779" s="468" t="s">
        <v>325</v>
      </c>
      <c r="F779" s="469">
        <v>41049</v>
      </c>
      <c r="G779" s="441" t="s">
        <v>1354</v>
      </c>
      <c r="H779" s="439">
        <v>7</v>
      </c>
      <c r="I779" s="440" t="s">
        <v>519</v>
      </c>
      <c r="K779" s="307"/>
      <c r="P779" s="342"/>
    </row>
    <row r="780" spans="1:16" s="333" customFormat="1" ht="10.5" customHeight="1" outlineLevel="2">
      <c r="A780" s="439">
        <v>5</v>
      </c>
      <c r="B780" s="439">
        <v>2012</v>
      </c>
      <c r="C780" s="440" t="s">
        <v>363</v>
      </c>
      <c r="D780" s="440" t="s">
        <v>407</v>
      </c>
      <c r="E780" s="468" t="s">
        <v>325</v>
      </c>
      <c r="F780" s="469">
        <v>41049</v>
      </c>
      <c r="G780" s="441" t="s">
        <v>1355</v>
      </c>
      <c r="H780" s="439">
        <v>3</v>
      </c>
      <c r="I780" s="440" t="s">
        <v>332</v>
      </c>
      <c r="K780" s="307"/>
      <c r="P780" s="342"/>
    </row>
    <row r="781" spans="1:16" s="333" customFormat="1" ht="10.5" customHeight="1" outlineLevel="2">
      <c r="A781" s="439">
        <v>5</v>
      </c>
      <c r="B781" s="439">
        <v>2012</v>
      </c>
      <c r="C781" s="440" t="s">
        <v>363</v>
      </c>
      <c r="D781" s="440" t="s">
        <v>407</v>
      </c>
      <c r="E781" s="468" t="s">
        <v>325</v>
      </c>
      <c r="F781" s="469">
        <v>41049</v>
      </c>
      <c r="G781" s="441" t="s">
        <v>1356</v>
      </c>
      <c r="H781" s="439">
        <v>10</v>
      </c>
      <c r="I781" s="440" t="s">
        <v>1357</v>
      </c>
      <c r="K781" s="271"/>
      <c r="L781" s="322"/>
      <c r="M781" s="322"/>
      <c r="P781" s="342"/>
    </row>
    <row r="782" spans="1:16" s="278" customFormat="1" ht="10.5" customHeight="1" outlineLevel="2">
      <c r="A782" s="439">
        <v>5</v>
      </c>
      <c r="B782" s="439">
        <v>2012</v>
      </c>
      <c r="C782" s="440" t="s">
        <v>363</v>
      </c>
      <c r="D782" s="440" t="s">
        <v>407</v>
      </c>
      <c r="E782" s="468" t="s">
        <v>325</v>
      </c>
      <c r="F782" s="469">
        <v>41049</v>
      </c>
      <c r="G782" s="441" t="s">
        <v>1358</v>
      </c>
      <c r="H782" s="439">
        <v>10</v>
      </c>
      <c r="I782" s="440" t="s">
        <v>236</v>
      </c>
      <c r="J782" s="313"/>
      <c r="P782" s="273"/>
    </row>
    <row r="783" spans="1:16" s="278" customFormat="1" ht="10.5" customHeight="1" outlineLevel="2">
      <c r="A783" s="439">
        <v>5</v>
      </c>
      <c r="B783" s="439">
        <v>2012</v>
      </c>
      <c r="C783" s="440" t="s">
        <v>363</v>
      </c>
      <c r="D783" s="440" t="s">
        <v>407</v>
      </c>
      <c r="E783" s="468" t="s">
        <v>325</v>
      </c>
      <c r="F783" s="469">
        <v>41049</v>
      </c>
      <c r="G783" s="441" t="s">
        <v>1359</v>
      </c>
      <c r="H783" s="439">
        <v>7</v>
      </c>
      <c r="I783" s="440" t="s">
        <v>253</v>
      </c>
      <c r="J783" s="313"/>
      <c r="P783" s="273"/>
    </row>
    <row r="784" spans="1:16" s="333" customFormat="1" ht="10.5" customHeight="1" outlineLevel="2">
      <c r="A784" s="273">
        <v>6</v>
      </c>
      <c r="B784" s="273">
        <v>2013</v>
      </c>
      <c r="C784" s="293" t="s">
        <v>363</v>
      </c>
      <c r="D784" s="275" t="s">
        <v>407</v>
      </c>
      <c r="E784" s="279" t="s">
        <v>325</v>
      </c>
      <c r="F784" s="277">
        <v>41434</v>
      </c>
      <c r="G784" s="275" t="s">
        <v>1917</v>
      </c>
      <c r="H784" s="273">
        <v>10</v>
      </c>
      <c r="I784" s="275" t="s">
        <v>287</v>
      </c>
      <c r="J784" s="313"/>
      <c r="K784" s="271"/>
      <c r="L784" s="322"/>
      <c r="M784" s="322"/>
      <c r="P784" s="342"/>
    </row>
    <row r="785" spans="1:16" s="333" customFormat="1" ht="10.5" customHeight="1" outlineLevel="2">
      <c r="A785" s="273">
        <v>6</v>
      </c>
      <c r="B785" s="273">
        <v>2013</v>
      </c>
      <c r="C785" s="293" t="s">
        <v>363</v>
      </c>
      <c r="D785" s="275" t="s">
        <v>407</v>
      </c>
      <c r="E785" s="279" t="s">
        <v>325</v>
      </c>
      <c r="F785" s="277">
        <v>41434</v>
      </c>
      <c r="G785" s="275" t="s">
        <v>1918</v>
      </c>
      <c r="H785" s="273">
        <v>7</v>
      </c>
      <c r="I785" s="275" t="s">
        <v>273</v>
      </c>
      <c r="J785" s="313"/>
      <c r="K785" s="271"/>
      <c r="P785" s="342"/>
    </row>
    <row r="786" spans="1:16" s="333" customFormat="1" ht="10.5" customHeight="1" outlineLevel="2">
      <c r="A786" s="273">
        <v>6</v>
      </c>
      <c r="B786" s="273">
        <v>2013</v>
      </c>
      <c r="C786" s="293" t="s">
        <v>363</v>
      </c>
      <c r="D786" s="275" t="s">
        <v>407</v>
      </c>
      <c r="E786" s="279" t="s">
        <v>325</v>
      </c>
      <c r="F786" s="277">
        <v>41434</v>
      </c>
      <c r="G786" s="275" t="s">
        <v>1542</v>
      </c>
      <c r="H786" s="273">
        <v>10</v>
      </c>
      <c r="I786" s="275" t="s">
        <v>236</v>
      </c>
      <c r="J786" s="313"/>
      <c r="K786" s="313"/>
      <c r="P786" s="342"/>
    </row>
    <row r="787" spans="1:16" s="333" customFormat="1" ht="10.5" customHeight="1" outlineLevel="2">
      <c r="A787" s="273">
        <v>6</v>
      </c>
      <c r="B787" s="273">
        <v>2013</v>
      </c>
      <c r="C787" s="293" t="s">
        <v>363</v>
      </c>
      <c r="D787" s="275" t="s">
        <v>407</v>
      </c>
      <c r="E787" s="279" t="s">
        <v>325</v>
      </c>
      <c r="F787" s="277">
        <v>41434</v>
      </c>
      <c r="G787" s="275" t="s">
        <v>1919</v>
      </c>
      <c r="H787" s="273">
        <v>3</v>
      </c>
      <c r="I787" s="275" t="s">
        <v>237</v>
      </c>
      <c r="J787" s="313"/>
      <c r="K787" s="313"/>
      <c r="P787" s="342"/>
    </row>
    <row r="788" spans="1:16" s="333" customFormat="1" ht="10.5" customHeight="1" outlineLevel="2">
      <c r="A788" s="273">
        <v>6</v>
      </c>
      <c r="B788" s="273">
        <v>2013</v>
      </c>
      <c r="C788" s="293" t="s">
        <v>363</v>
      </c>
      <c r="D788" s="275" t="s">
        <v>407</v>
      </c>
      <c r="E788" s="279" t="s">
        <v>1758</v>
      </c>
      <c r="F788" s="277">
        <v>41440</v>
      </c>
      <c r="G788" s="275" t="s">
        <v>1917</v>
      </c>
      <c r="H788" s="273">
        <v>15</v>
      </c>
      <c r="I788" s="471" t="s">
        <v>1920</v>
      </c>
      <c r="J788" s="313"/>
      <c r="K788" s="271"/>
      <c r="L788" s="322"/>
      <c r="M788" s="322"/>
      <c r="P788" s="342"/>
    </row>
    <row r="789" spans="1:16" s="333" customFormat="1" ht="10.5" customHeight="1" outlineLevel="2">
      <c r="A789" s="273">
        <v>6</v>
      </c>
      <c r="B789" s="273">
        <v>2013</v>
      </c>
      <c r="C789" s="293" t="s">
        <v>363</v>
      </c>
      <c r="D789" s="275" t="s">
        <v>407</v>
      </c>
      <c r="E789" s="279" t="s">
        <v>1758</v>
      </c>
      <c r="F789" s="277">
        <v>41440</v>
      </c>
      <c r="G789" s="275" t="s">
        <v>1918</v>
      </c>
      <c r="H789" s="273">
        <v>15</v>
      </c>
      <c r="I789" s="471" t="s">
        <v>1921</v>
      </c>
      <c r="J789" s="313"/>
      <c r="K789" s="271"/>
      <c r="P789" s="342"/>
    </row>
    <row r="790" spans="1:16" s="333" customFormat="1" ht="10.5" customHeight="1" outlineLevel="2">
      <c r="A790" s="273">
        <v>6</v>
      </c>
      <c r="B790" s="273">
        <v>2013</v>
      </c>
      <c r="C790" s="293" t="s">
        <v>363</v>
      </c>
      <c r="D790" s="275" t="s">
        <v>407</v>
      </c>
      <c r="E790" s="279" t="s">
        <v>1758</v>
      </c>
      <c r="F790" s="277">
        <v>41440</v>
      </c>
      <c r="G790" s="275" t="s">
        <v>1542</v>
      </c>
      <c r="H790" s="273">
        <v>15</v>
      </c>
      <c r="I790" s="471" t="s">
        <v>1426</v>
      </c>
      <c r="J790" s="313"/>
      <c r="K790" s="313"/>
      <c r="P790" s="342"/>
    </row>
    <row r="791" spans="1:16" s="278" customFormat="1" ht="10.5" customHeight="1" outlineLevel="2">
      <c r="A791" s="273">
        <v>10</v>
      </c>
      <c r="B791" s="274">
        <v>2013</v>
      </c>
      <c r="C791" s="275" t="s">
        <v>363</v>
      </c>
      <c r="D791" s="275" t="s">
        <v>407</v>
      </c>
      <c r="E791" s="276" t="s">
        <v>416</v>
      </c>
      <c r="F791" s="277">
        <v>41560</v>
      </c>
      <c r="G791" s="275" t="s">
        <v>1922</v>
      </c>
      <c r="H791" s="273">
        <v>10</v>
      </c>
      <c r="I791" s="275" t="s">
        <v>478</v>
      </c>
      <c r="P791" s="273"/>
    </row>
    <row r="792" spans="1:16" s="278" customFormat="1" ht="10.5" customHeight="1" outlineLevel="2">
      <c r="A792" s="273">
        <v>10</v>
      </c>
      <c r="B792" s="274">
        <v>2013</v>
      </c>
      <c r="C792" s="275" t="s">
        <v>363</v>
      </c>
      <c r="D792" s="275" t="s">
        <v>407</v>
      </c>
      <c r="E792" s="276" t="s">
        <v>416</v>
      </c>
      <c r="F792" s="277">
        <v>41560</v>
      </c>
      <c r="G792" s="275" t="s">
        <v>1923</v>
      </c>
      <c r="H792" s="273">
        <v>7</v>
      </c>
      <c r="I792" s="275" t="s">
        <v>479</v>
      </c>
      <c r="P792" s="273"/>
    </row>
    <row r="793" spans="1:16" s="278" customFormat="1" ht="10.5" customHeight="1" outlineLevel="2">
      <c r="A793" s="273">
        <v>10</v>
      </c>
      <c r="B793" s="274">
        <v>2013</v>
      </c>
      <c r="C793" s="275" t="s">
        <v>363</v>
      </c>
      <c r="D793" s="275" t="s">
        <v>407</v>
      </c>
      <c r="E793" s="276" t="s">
        <v>416</v>
      </c>
      <c r="F793" s="277">
        <v>41560</v>
      </c>
      <c r="G793" s="275" t="s">
        <v>1924</v>
      </c>
      <c r="H793" s="273">
        <v>3</v>
      </c>
      <c r="I793" s="275" t="s">
        <v>254</v>
      </c>
      <c r="P793" s="273"/>
    </row>
    <row r="794" spans="1:16" s="278" customFormat="1" ht="10.5" customHeight="1" outlineLevel="2">
      <c r="A794" s="273">
        <v>10</v>
      </c>
      <c r="B794" s="274">
        <v>2013</v>
      </c>
      <c r="C794" s="275" t="s">
        <v>363</v>
      </c>
      <c r="D794" s="275" t="s">
        <v>407</v>
      </c>
      <c r="E794" s="276" t="s">
        <v>416</v>
      </c>
      <c r="F794" s="277">
        <v>41560</v>
      </c>
      <c r="G794" s="275" t="s">
        <v>1925</v>
      </c>
      <c r="H794" s="273">
        <v>7</v>
      </c>
      <c r="I794" s="275" t="s">
        <v>232</v>
      </c>
      <c r="P794" s="273"/>
    </row>
    <row r="795" spans="1:16" s="278" customFormat="1" ht="10.5" customHeight="1" outlineLevel="1">
      <c r="A795" s="273"/>
      <c r="B795" s="274"/>
      <c r="C795" s="275"/>
      <c r="D795" s="275" t="s">
        <v>412</v>
      </c>
      <c r="E795" s="276"/>
      <c r="F795" s="277"/>
      <c r="G795" s="275"/>
      <c r="H795" s="273">
        <f>SUBTOTAL(9,H743:H794)</f>
        <v>430</v>
      </c>
      <c r="I795" s="275"/>
      <c r="P795" s="273"/>
    </row>
    <row r="796" spans="1:16" s="333" customFormat="1" ht="10.5" customHeight="1" outlineLevel="2">
      <c r="A796" s="281">
        <v>10</v>
      </c>
      <c r="B796" s="282">
        <v>2011</v>
      </c>
      <c r="C796" s="283" t="s">
        <v>362</v>
      </c>
      <c r="D796" s="283" t="s">
        <v>186</v>
      </c>
      <c r="E796" s="284" t="s">
        <v>416</v>
      </c>
      <c r="F796" s="285">
        <v>40839</v>
      </c>
      <c r="G796" s="283" t="s">
        <v>930</v>
      </c>
      <c r="H796" s="281">
        <v>7</v>
      </c>
      <c r="I796" s="283" t="s">
        <v>78</v>
      </c>
      <c r="J796" s="313"/>
      <c r="K796" s="271"/>
      <c r="P796" s="342"/>
    </row>
    <row r="797" spans="1:16" s="333" customFormat="1" ht="10.5" customHeight="1" outlineLevel="1">
      <c r="A797" s="281"/>
      <c r="B797" s="282"/>
      <c r="C797" s="283"/>
      <c r="D797" s="283" t="s">
        <v>187</v>
      </c>
      <c r="E797" s="284"/>
      <c r="F797" s="285"/>
      <c r="G797" s="283"/>
      <c r="H797" s="281">
        <f>SUBTOTAL(9,H796:H796)</f>
        <v>7</v>
      </c>
      <c r="I797" s="283"/>
      <c r="J797" s="313"/>
      <c r="K797" s="271"/>
      <c r="P797" s="342"/>
    </row>
    <row r="798" spans="1:16" s="278" customFormat="1" ht="10.5" customHeight="1" outlineLevel="2">
      <c r="A798" s="273">
        <v>10</v>
      </c>
      <c r="B798" s="274">
        <v>2013</v>
      </c>
      <c r="C798" s="275" t="s">
        <v>428</v>
      </c>
      <c r="D798" s="275" t="s">
        <v>1926</v>
      </c>
      <c r="E798" s="276" t="s">
        <v>416</v>
      </c>
      <c r="F798" s="277">
        <v>41560</v>
      </c>
      <c r="G798" s="275" t="s">
        <v>1927</v>
      </c>
      <c r="H798" s="273">
        <v>7</v>
      </c>
      <c r="I798" s="275" t="s">
        <v>871</v>
      </c>
      <c r="P798" s="273"/>
    </row>
    <row r="799" spans="1:16" s="278" customFormat="1" ht="10.5" customHeight="1" outlineLevel="1">
      <c r="A799" s="273"/>
      <c r="B799" s="274"/>
      <c r="C799" s="275"/>
      <c r="D799" s="275" t="s">
        <v>1928</v>
      </c>
      <c r="E799" s="276"/>
      <c r="F799" s="277"/>
      <c r="G799" s="275"/>
      <c r="H799" s="273">
        <f>SUBTOTAL(9,H798:H798)</f>
        <v>7</v>
      </c>
      <c r="I799" s="275"/>
      <c r="P799" s="273"/>
    </row>
    <row r="800" spans="1:16" s="333" customFormat="1" ht="10.5" customHeight="1" outlineLevel="2">
      <c r="A800" s="281">
        <v>3</v>
      </c>
      <c r="B800" s="281">
        <v>2011</v>
      </c>
      <c r="C800" s="283" t="s">
        <v>363</v>
      </c>
      <c r="D800" s="283" t="s">
        <v>352</v>
      </c>
      <c r="E800" s="292" t="s">
        <v>422</v>
      </c>
      <c r="F800" s="285">
        <v>40608</v>
      </c>
      <c r="G800" s="294" t="s">
        <v>593</v>
      </c>
      <c r="H800" s="281">
        <v>7</v>
      </c>
      <c r="I800" s="283" t="s">
        <v>183</v>
      </c>
      <c r="J800" s="313"/>
      <c r="K800" s="313"/>
      <c r="P800" s="342"/>
    </row>
    <row r="801" spans="1:16" s="333" customFormat="1" ht="10.5" customHeight="1" outlineLevel="2">
      <c r="A801" s="281">
        <v>3</v>
      </c>
      <c r="B801" s="281">
        <v>2011</v>
      </c>
      <c r="C801" s="283" t="s">
        <v>363</v>
      </c>
      <c r="D801" s="283" t="s">
        <v>352</v>
      </c>
      <c r="E801" s="292" t="s">
        <v>315</v>
      </c>
      <c r="F801" s="285">
        <v>40614</v>
      </c>
      <c r="G801" s="294" t="s">
        <v>765</v>
      </c>
      <c r="H801" s="281">
        <v>10</v>
      </c>
      <c r="I801" s="283" t="s">
        <v>379</v>
      </c>
      <c r="J801" s="313"/>
      <c r="K801" s="313"/>
      <c r="P801" s="342"/>
    </row>
    <row r="802" spans="1:16" s="333" customFormat="1" ht="10.5" customHeight="1" outlineLevel="2">
      <c r="A802" s="281">
        <v>3</v>
      </c>
      <c r="B802" s="281">
        <v>2011</v>
      </c>
      <c r="C802" s="283" t="s">
        <v>363</v>
      </c>
      <c r="D802" s="283" t="s">
        <v>352</v>
      </c>
      <c r="E802" s="292" t="s">
        <v>317</v>
      </c>
      <c r="F802" s="285">
        <v>40614</v>
      </c>
      <c r="G802" s="294" t="s">
        <v>593</v>
      </c>
      <c r="H802" s="281">
        <v>10</v>
      </c>
      <c r="I802" s="283" t="s">
        <v>396</v>
      </c>
      <c r="J802" s="313"/>
      <c r="K802" s="271"/>
      <c r="P802" s="342"/>
    </row>
    <row r="803" spans="1:16" s="322" customFormat="1" ht="10.5" customHeight="1" outlineLevel="2">
      <c r="A803" s="281">
        <v>7</v>
      </c>
      <c r="B803" s="281">
        <v>2011</v>
      </c>
      <c r="C803" s="283" t="s">
        <v>363</v>
      </c>
      <c r="D803" s="283" t="s">
        <v>352</v>
      </c>
      <c r="E803" s="292" t="s">
        <v>399</v>
      </c>
      <c r="F803" s="285">
        <v>40727</v>
      </c>
      <c r="G803" s="294" t="s">
        <v>856</v>
      </c>
      <c r="H803" s="281">
        <v>10</v>
      </c>
      <c r="I803" s="283" t="s">
        <v>379</v>
      </c>
      <c r="J803" s="271"/>
      <c r="K803" s="271"/>
      <c r="L803" s="313"/>
      <c r="M803" s="313"/>
      <c r="P803" s="281"/>
    </row>
    <row r="804" spans="1:16" s="322" customFormat="1" ht="10.5" customHeight="1" outlineLevel="2">
      <c r="A804" s="286">
        <v>3</v>
      </c>
      <c r="B804" s="287">
        <v>2012</v>
      </c>
      <c r="C804" s="288" t="s">
        <v>363</v>
      </c>
      <c r="D804" s="288" t="s">
        <v>352</v>
      </c>
      <c r="E804" s="289" t="s">
        <v>422</v>
      </c>
      <c r="F804" s="290">
        <v>40972</v>
      </c>
      <c r="G804" s="288" t="s">
        <v>1057</v>
      </c>
      <c r="H804" s="286">
        <v>7</v>
      </c>
      <c r="I804" s="288" t="s">
        <v>183</v>
      </c>
      <c r="J804" s="271"/>
      <c r="K804" s="307"/>
      <c r="L804" s="313"/>
      <c r="M804" s="313"/>
      <c r="P804" s="281"/>
    </row>
    <row r="805" spans="1:16" s="322" customFormat="1" ht="10.5" customHeight="1" outlineLevel="2">
      <c r="A805" s="286">
        <v>3</v>
      </c>
      <c r="B805" s="287">
        <v>2012</v>
      </c>
      <c r="C805" s="288" t="s">
        <v>363</v>
      </c>
      <c r="D805" s="288" t="s">
        <v>352</v>
      </c>
      <c r="E805" s="289" t="s">
        <v>422</v>
      </c>
      <c r="F805" s="290">
        <v>40972</v>
      </c>
      <c r="G805" s="288" t="s">
        <v>765</v>
      </c>
      <c r="H805" s="286">
        <v>3</v>
      </c>
      <c r="I805" s="288" t="s">
        <v>1058</v>
      </c>
      <c r="J805" s="271"/>
      <c r="K805" s="313"/>
      <c r="L805" s="313"/>
      <c r="M805" s="313"/>
      <c r="P805" s="281"/>
    </row>
    <row r="806" spans="1:16" s="333" customFormat="1" ht="10.5" customHeight="1" outlineLevel="2">
      <c r="A806" s="286">
        <v>3</v>
      </c>
      <c r="B806" s="287">
        <v>2012</v>
      </c>
      <c r="C806" s="288" t="s">
        <v>363</v>
      </c>
      <c r="D806" s="288" t="s">
        <v>352</v>
      </c>
      <c r="E806" s="289" t="s">
        <v>422</v>
      </c>
      <c r="F806" s="290">
        <v>40972</v>
      </c>
      <c r="G806" s="288" t="s">
        <v>1016</v>
      </c>
      <c r="H806" s="286">
        <v>7</v>
      </c>
      <c r="I806" s="288" t="s">
        <v>88</v>
      </c>
      <c r="J806" s="271"/>
      <c r="K806" s="313"/>
      <c r="P806" s="342"/>
    </row>
    <row r="807" spans="1:16" s="333" customFormat="1" ht="10.5" customHeight="1" outlineLevel="2">
      <c r="A807" s="286">
        <v>3</v>
      </c>
      <c r="B807" s="287">
        <v>2012</v>
      </c>
      <c r="C807" s="288" t="s">
        <v>363</v>
      </c>
      <c r="D807" s="288" t="s">
        <v>352</v>
      </c>
      <c r="E807" s="289" t="s">
        <v>315</v>
      </c>
      <c r="F807" s="290">
        <v>40978</v>
      </c>
      <c r="G807" s="288" t="s">
        <v>765</v>
      </c>
      <c r="H807" s="286">
        <v>5</v>
      </c>
      <c r="I807" s="288" t="s">
        <v>396</v>
      </c>
      <c r="J807" s="271"/>
      <c r="K807" s="322"/>
      <c r="P807" s="342"/>
    </row>
    <row r="808" spans="1:16" s="333" customFormat="1" ht="10.5" customHeight="1" outlineLevel="2">
      <c r="A808" s="286">
        <v>2</v>
      </c>
      <c r="B808" s="286">
        <v>2012</v>
      </c>
      <c r="C808" s="288" t="s">
        <v>363</v>
      </c>
      <c r="D808" s="288" t="s">
        <v>352</v>
      </c>
      <c r="E808" s="315" t="s">
        <v>386</v>
      </c>
      <c r="F808" s="290">
        <v>40958</v>
      </c>
      <c r="G808" s="347" t="s">
        <v>856</v>
      </c>
      <c r="H808" s="286">
        <v>5</v>
      </c>
      <c r="I808" s="288" t="s">
        <v>364</v>
      </c>
      <c r="J808" s="271"/>
      <c r="K808" s="322"/>
      <c r="P808" s="342"/>
    </row>
    <row r="809" spans="1:16" s="333" customFormat="1" ht="10.5" customHeight="1" outlineLevel="2">
      <c r="A809" s="286">
        <v>2</v>
      </c>
      <c r="B809" s="286">
        <v>2012</v>
      </c>
      <c r="C809" s="288" t="s">
        <v>363</v>
      </c>
      <c r="D809" s="288" t="s">
        <v>352</v>
      </c>
      <c r="E809" s="315" t="s">
        <v>386</v>
      </c>
      <c r="F809" s="290">
        <v>40958</v>
      </c>
      <c r="G809" s="347" t="s">
        <v>765</v>
      </c>
      <c r="H809" s="286">
        <v>5</v>
      </c>
      <c r="I809" s="288" t="s">
        <v>396</v>
      </c>
      <c r="J809" s="271"/>
      <c r="P809" s="342"/>
    </row>
    <row r="810" spans="1:16" s="333" customFormat="1" ht="10.5" customHeight="1" outlineLevel="2">
      <c r="A810" s="273">
        <v>3</v>
      </c>
      <c r="B810" s="273">
        <v>2013</v>
      </c>
      <c r="C810" s="275" t="s">
        <v>363</v>
      </c>
      <c r="D810" s="293" t="s">
        <v>352</v>
      </c>
      <c r="E810" s="279" t="s">
        <v>422</v>
      </c>
      <c r="F810" s="277">
        <v>41336</v>
      </c>
      <c r="G810" s="275" t="s">
        <v>1700</v>
      </c>
      <c r="H810" s="273">
        <v>3</v>
      </c>
      <c r="I810" s="275" t="s">
        <v>487</v>
      </c>
      <c r="J810" s="271"/>
      <c r="K810" s="313"/>
      <c r="P810" s="342"/>
    </row>
    <row r="811" spans="1:16" s="333" customFormat="1" ht="10.5" customHeight="1" outlineLevel="2">
      <c r="A811" s="273">
        <v>3</v>
      </c>
      <c r="B811" s="273">
        <v>2013</v>
      </c>
      <c r="C811" s="275" t="s">
        <v>363</v>
      </c>
      <c r="D811" s="293" t="s">
        <v>352</v>
      </c>
      <c r="E811" s="279" t="s">
        <v>422</v>
      </c>
      <c r="F811" s="277">
        <v>41336</v>
      </c>
      <c r="G811" s="275" t="s">
        <v>1701</v>
      </c>
      <c r="H811" s="273">
        <v>10</v>
      </c>
      <c r="I811" s="275" t="s">
        <v>166</v>
      </c>
      <c r="J811" s="271"/>
      <c r="K811" s="271"/>
      <c r="P811" s="342"/>
    </row>
    <row r="812" spans="1:16" s="333" customFormat="1" ht="10.5" customHeight="1" outlineLevel="1">
      <c r="A812" s="273"/>
      <c r="B812" s="273"/>
      <c r="C812" s="275"/>
      <c r="D812" s="293" t="s">
        <v>353</v>
      </c>
      <c r="E812" s="279"/>
      <c r="F812" s="277"/>
      <c r="G812" s="275"/>
      <c r="H812" s="273">
        <f>SUBTOTAL(9,H800:H811)</f>
        <v>82</v>
      </c>
      <c r="I812" s="275"/>
      <c r="J812" s="271"/>
      <c r="K812" s="271"/>
      <c r="P812" s="342"/>
    </row>
    <row r="813" spans="1:16" s="313" customFormat="1" ht="10.5" customHeight="1" outlineLevel="2">
      <c r="A813" s="273">
        <v>3</v>
      </c>
      <c r="B813" s="273">
        <v>2013</v>
      </c>
      <c r="C813" s="275" t="s">
        <v>362</v>
      </c>
      <c r="D813" s="293" t="s">
        <v>1702</v>
      </c>
      <c r="E813" s="279" t="s">
        <v>422</v>
      </c>
      <c r="F813" s="277">
        <v>41336</v>
      </c>
      <c r="G813" s="275" t="s">
        <v>1703</v>
      </c>
      <c r="H813" s="273">
        <v>3</v>
      </c>
      <c r="I813" s="275" t="s">
        <v>494</v>
      </c>
      <c r="J813" s="271"/>
      <c r="K813" s="323"/>
      <c r="L813" s="333"/>
      <c r="M813" s="333"/>
      <c r="P813" s="317"/>
    </row>
    <row r="814" spans="1:16" s="313" customFormat="1" ht="10.5" customHeight="1" outlineLevel="1">
      <c r="A814" s="273"/>
      <c r="B814" s="273"/>
      <c r="C814" s="275"/>
      <c r="D814" s="293" t="s">
        <v>1704</v>
      </c>
      <c r="E814" s="279"/>
      <c r="F814" s="277"/>
      <c r="G814" s="275"/>
      <c r="H814" s="273">
        <f>SUBTOTAL(9,H813:H813)</f>
        <v>3</v>
      </c>
      <c r="I814" s="275"/>
      <c r="J814" s="271"/>
      <c r="K814" s="323"/>
      <c r="L814" s="333"/>
      <c r="M814" s="333"/>
      <c r="P814" s="317"/>
    </row>
    <row r="815" spans="1:16" s="313" customFormat="1" ht="10.5" customHeight="1" outlineLevel="2">
      <c r="A815" s="281">
        <v>10</v>
      </c>
      <c r="B815" s="282">
        <v>2011</v>
      </c>
      <c r="C815" s="283" t="s">
        <v>362</v>
      </c>
      <c r="D815" s="283" t="s">
        <v>159</v>
      </c>
      <c r="E815" s="284" t="s">
        <v>416</v>
      </c>
      <c r="F815" s="285">
        <v>40839</v>
      </c>
      <c r="G815" s="283" t="s">
        <v>931</v>
      </c>
      <c r="H815" s="281">
        <v>7</v>
      </c>
      <c r="I815" s="283" t="s">
        <v>409</v>
      </c>
      <c r="J815" s="333"/>
      <c r="K815" s="316"/>
      <c r="L815" s="333"/>
      <c r="M815" s="333"/>
      <c r="P815" s="317"/>
    </row>
    <row r="816" spans="1:16" s="333" customFormat="1" ht="10.5" customHeight="1" outlineLevel="2">
      <c r="A816" s="286">
        <v>3</v>
      </c>
      <c r="B816" s="287">
        <v>2012</v>
      </c>
      <c r="C816" s="288" t="s">
        <v>362</v>
      </c>
      <c r="D816" s="288" t="s">
        <v>159</v>
      </c>
      <c r="E816" s="289" t="s">
        <v>422</v>
      </c>
      <c r="F816" s="290">
        <v>40972</v>
      </c>
      <c r="G816" s="288" t="s">
        <v>1059</v>
      </c>
      <c r="H816" s="286">
        <v>7</v>
      </c>
      <c r="I816" s="288" t="s">
        <v>1060</v>
      </c>
      <c r="K816" s="325"/>
      <c r="P816" s="342"/>
    </row>
    <row r="817" spans="1:16" s="333" customFormat="1" ht="10.5" customHeight="1" outlineLevel="2">
      <c r="A817" s="273">
        <v>3</v>
      </c>
      <c r="B817" s="273">
        <v>2013</v>
      </c>
      <c r="C817" s="275" t="s">
        <v>362</v>
      </c>
      <c r="D817" s="293" t="s">
        <v>159</v>
      </c>
      <c r="E817" s="279" t="s">
        <v>422</v>
      </c>
      <c r="F817" s="277">
        <v>41336</v>
      </c>
      <c r="G817" s="275" t="s">
        <v>1059</v>
      </c>
      <c r="H817" s="273">
        <v>7</v>
      </c>
      <c r="I817" s="275" t="s">
        <v>1060</v>
      </c>
      <c r="K817" s="325"/>
      <c r="P817" s="342"/>
    </row>
    <row r="818" spans="1:16" s="333" customFormat="1" ht="10.5" customHeight="1" outlineLevel="2">
      <c r="A818" s="273">
        <v>6</v>
      </c>
      <c r="B818" s="273">
        <v>2013</v>
      </c>
      <c r="C818" s="293" t="s">
        <v>362</v>
      </c>
      <c r="D818" s="275" t="s">
        <v>159</v>
      </c>
      <c r="E818" s="279" t="s">
        <v>325</v>
      </c>
      <c r="F818" s="277">
        <v>41434</v>
      </c>
      <c r="G818" s="275" t="s">
        <v>1929</v>
      </c>
      <c r="H818" s="273">
        <v>3</v>
      </c>
      <c r="I818" s="275" t="s">
        <v>525</v>
      </c>
      <c r="K818" s="325"/>
      <c r="L818" s="307"/>
      <c r="M818" s="307"/>
      <c r="P818" s="342"/>
    </row>
    <row r="819" spans="1:16" s="333" customFormat="1" ht="10.5" customHeight="1" outlineLevel="1">
      <c r="A819" s="273"/>
      <c r="B819" s="273"/>
      <c r="C819" s="293"/>
      <c r="D819" s="275" t="s">
        <v>160</v>
      </c>
      <c r="E819" s="279"/>
      <c r="F819" s="277"/>
      <c r="G819" s="275"/>
      <c r="H819" s="273">
        <f>SUBTOTAL(9,H815:H818)</f>
        <v>24</v>
      </c>
      <c r="I819" s="275"/>
      <c r="K819" s="325"/>
      <c r="L819" s="307"/>
      <c r="M819" s="307"/>
      <c r="P819" s="342"/>
    </row>
    <row r="820" spans="1:16" s="333" customFormat="1" ht="10.5" customHeight="1" outlineLevel="2">
      <c r="A820" s="281">
        <v>11</v>
      </c>
      <c r="B820" s="282">
        <v>2011</v>
      </c>
      <c r="C820" s="283" t="s">
        <v>428</v>
      </c>
      <c r="D820" s="283" t="s">
        <v>966</v>
      </c>
      <c r="E820" s="284" t="s">
        <v>393</v>
      </c>
      <c r="F820" s="285">
        <v>40848</v>
      </c>
      <c r="G820" s="283" t="s">
        <v>967</v>
      </c>
      <c r="H820" s="281">
        <v>5</v>
      </c>
      <c r="I820" s="283" t="s">
        <v>463</v>
      </c>
      <c r="K820" s="313"/>
      <c r="P820" s="342"/>
    </row>
    <row r="821" spans="1:16" s="333" customFormat="1" ht="10.5" customHeight="1" outlineLevel="1">
      <c r="A821" s="281"/>
      <c r="B821" s="282"/>
      <c r="C821" s="283"/>
      <c r="D821" s="283" t="s">
        <v>968</v>
      </c>
      <c r="E821" s="284"/>
      <c r="F821" s="285"/>
      <c r="G821" s="283"/>
      <c r="H821" s="281">
        <f>SUBTOTAL(9,H820:H820)</f>
        <v>5</v>
      </c>
      <c r="I821" s="283"/>
      <c r="K821" s="313"/>
      <c r="P821" s="342"/>
    </row>
    <row r="822" spans="1:16" s="333" customFormat="1" ht="10.5" customHeight="1" outlineLevel="2">
      <c r="A822" s="281">
        <v>10</v>
      </c>
      <c r="B822" s="282">
        <v>2011</v>
      </c>
      <c r="C822" s="283" t="s">
        <v>362</v>
      </c>
      <c r="D822" s="283" t="s">
        <v>830</v>
      </c>
      <c r="E822" s="284" t="s">
        <v>416</v>
      </c>
      <c r="F822" s="285">
        <v>40839</v>
      </c>
      <c r="G822" s="283" t="s">
        <v>932</v>
      </c>
      <c r="H822" s="281">
        <v>3</v>
      </c>
      <c r="I822" s="283" t="s">
        <v>933</v>
      </c>
      <c r="K822" s="313"/>
      <c r="P822" s="342"/>
    </row>
    <row r="823" spans="1:16" s="333" customFormat="1" ht="10.5" customHeight="1" outlineLevel="2">
      <c r="A823" s="282">
        <v>5</v>
      </c>
      <c r="B823" s="281">
        <v>2011</v>
      </c>
      <c r="C823" s="283" t="s">
        <v>362</v>
      </c>
      <c r="D823" s="291" t="s">
        <v>830</v>
      </c>
      <c r="E823" s="292" t="s">
        <v>325</v>
      </c>
      <c r="F823" s="285">
        <v>40685</v>
      </c>
      <c r="G823" s="283" t="s">
        <v>831</v>
      </c>
      <c r="H823" s="281">
        <v>3</v>
      </c>
      <c r="I823" s="283" t="s">
        <v>332</v>
      </c>
      <c r="K823" s="324"/>
      <c r="P823" s="342"/>
    </row>
    <row r="824" spans="1:16" s="333" customFormat="1" ht="10.5" customHeight="1" outlineLevel="1">
      <c r="A824" s="282"/>
      <c r="B824" s="281"/>
      <c r="C824" s="283"/>
      <c r="D824" s="291" t="s">
        <v>832</v>
      </c>
      <c r="E824" s="292"/>
      <c r="F824" s="285"/>
      <c r="G824" s="283"/>
      <c r="H824" s="281">
        <f>SUBTOTAL(9,H822:H823)</f>
        <v>6</v>
      </c>
      <c r="I824" s="283"/>
      <c r="K824" s="324"/>
      <c r="P824" s="342"/>
    </row>
    <row r="825" spans="1:16" s="333" customFormat="1" ht="10.5" customHeight="1" outlineLevel="2">
      <c r="A825" s="282">
        <v>7</v>
      </c>
      <c r="B825" s="281">
        <v>2011</v>
      </c>
      <c r="C825" s="283" t="s">
        <v>362</v>
      </c>
      <c r="D825" s="291" t="s">
        <v>414</v>
      </c>
      <c r="E825" s="292" t="s">
        <v>399</v>
      </c>
      <c r="F825" s="285">
        <v>40727</v>
      </c>
      <c r="G825" s="283" t="s">
        <v>857</v>
      </c>
      <c r="H825" s="281">
        <v>5</v>
      </c>
      <c r="I825" s="283" t="s">
        <v>396</v>
      </c>
      <c r="K825" s="324"/>
      <c r="P825" s="342"/>
    </row>
    <row r="826" spans="1:16" s="333" customFormat="1" ht="10.5" customHeight="1" outlineLevel="2">
      <c r="A826" s="282">
        <v>5</v>
      </c>
      <c r="B826" s="281">
        <v>2011</v>
      </c>
      <c r="C826" s="283" t="s">
        <v>362</v>
      </c>
      <c r="D826" s="291" t="s">
        <v>414</v>
      </c>
      <c r="E826" s="292" t="s">
        <v>325</v>
      </c>
      <c r="F826" s="285">
        <v>40685</v>
      </c>
      <c r="G826" s="283" t="s">
        <v>833</v>
      </c>
      <c r="H826" s="281">
        <v>3</v>
      </c>
      <c r="I826" s="283" t="s">
        <v>233</v>
      </c>
      <c r="K826" s="313"/>
      <c r="P826" s="342"/>
    </row>
    <row r="827" spans="1:16" s="333" customFormat="1" ht="10.5" customHeight="1" outlineLevel="2">
      <c r="A827" s="318">
        <v>3</v>
      </c>
      <c r="B827" s="317">
        <v>2012</v>
      </c>
      <c r="C827" s="319" t="s">
        <v>362</v>
      </c>
      <c r="D827" s="330" t="s">
        <v>414</v>
      </c>
      <c r="E827" s="331" t="s">
        <v>315</v>
      </c>
      <c r="F827" s="321">
        <v>40978</v>
      </c>
      <c r="G827" s="319" t="s">
        <v>857</v>
      </c>
      <c r="H827" s="317">
        <v>5</v>
      </c>
      <c r="I827" s="319" t="s">
        <v>387</v>
      </c>
      <c r="K827" s="313"/>
      <c r="P827" s="342"/>
    </row>
    <row r="828" spans="1:16" s="333" customFormat="1" ht="10.5" customHeight="1" outlineLevel="2">
      <c r="A828" s="439">
        <v>11</v>
      </c>
      <c r="B828" s="439">
        <v>2012</v>
      </c>
      <c r="C828" s="440" t="s">
        <v>362</v>
      </c>
      <c r="D828" s="440" t="s">
        <v>414</v>
      </c>
      <c r="E828" s="468" t="s">
        <v>1602</v>
      </c>
      <c r="F828" s="469">
        <v>41223</v>
      </c>
      <c r="G828" s="441" t="s">
        <v>1608</v>
      </c>
      <c r="H828" s="439">
        <v>5</v>
      </c>
      <c r="I828" s="440" t="s">
        <v>462</v>
      </c>
      <c r="K828" s="313"/>
      <c r="P828" s="342"/>
    </row>
    <row r="829" spans="1:16" s="333" customFormat="1" ht="10.5" customHeight="1" outlineLevel="2">
      <c r="A829" s="439">
        <v>5</v>
      </c>
      <c r="B829" s="439">
        <v>2012</v>
      </c>
      <c r="C829" s="440" t="s">
        <v>362</v>
      </c>
      <c r="D829" s="440" t="s">
        <v>414</v>
      </c>
      <c r="E829" s="468" t="s">
        <v>325</v>
      </c>
      <c r="F829" s="469">
        <v>41049</v>
      </c>
      <c r="G829" s="441" t="s">
        <v>1360</v>
      </c>
      <c r="H829" s="439">
        <v>3</v>
      </c>
      <c r="I829" s="440" t="s">
        <v>297</v>
      </c>
      <c r="J829" s="278"/>
      <c r="K829" s="313"/>
      <c r="P829" s="342"/>
    </row>
    <row r="830" spans="1:16" s="307" customFormat="1" ht="10.5" customHeight="1" outlineLevel="2">
      <c r="A830" s="273">
        <v>3</v>
      </c>
      <c r="B830" s="273">
        <v>2013</v>
      </c>
      <c r="C830" s="275" t="s">
        <v>362</v>
      </c>
      <c r="D830" s="293" t="s">
        <v>414</v>
      </c>
      <c r="E830" s="279" t="s">
        <v>422</v>
      </c>
      <c r="F830" s="277">
        <v>41336</v>
      </c>
      <c r="G830" s="275" t="s">
        <v>1705</v>
      </c>
      <c r="H830" s="273">
        <v>3</v>
      </c>
      <c r="I830" s="275" t="s">
        <v>86</v>
      </c>
      <c r="J830" s="278"/>
      <c r="K830" s="313"/>
      <c r="L830" s="333"/>
      <c r="M830" s="333"/>
      <c r="P830" s="286"/>
    </row>
    <row r="831" spans="1:16" s="278" customFormat="1" ht="10.5" customHeight="1" outlineLevel="2">
      <c r="A831" s="273">
        <v>10</v>
      </c>
      <c r="B831" s="274">
        <v>2013</v>
      </c>
      <c r="C831" s="275" t="s">
        <v>362</v>
      </c>
      <c r="D831" s="275" t="s">
        <v>414</v>
      </c>
      <c r="E831" s="276" t="s">
        <v>416</v>
      </c>
      <c r="F831" s="277">
        <v>41560</v>
      </c>
      <c r="G831" s="275" t="s">
        <v>1930</v>
      </c>
      <c r="H831" s="273">
        <v>10</v>
      </c>
      <c r="I831" s="275" t="s">
        <v>99</v>
      </c>
      <c r="P831" s="273"/>
    </row>
    <row r="832" spans="1:16" s="278" customFormat="1" ht="10.5" customHeight="1" outlineLevel="2">
      <c r="A832" s="273">
        <v>9</v>
      </c>
      <c r="B832" s="274">
        <v>2013</v>
      </c>
      <c r="C832" s="275" t="s">
        <v>362</v>
      </c>
      <c r="D832" s="275" t="s">
        <v>414</v>
      </c>
      <c r="E832" s="276" t="s">
        <v>470</v>
      </c>
      <c r="F832" s="277">
        <v>41546</v>
      </c>
      <c r="G832" s="275" t="s">
        <v>2024</v>
      </c>
      <c r="H832" s="273">
        <v>5</v>
      </c>
      <c r="I832" s="275" t="s">
        <v>462</v>
      </c>
      <c r="P832" s="273"/>
    </row>
    <row r="833" spans="1:16" s="278" customFormat="1" ht="10.5" customHeight="1" outlineLevel="1">
      <c r="A833" s="273"/>
      <c r="B833" s="274"/>
      <c r="C833" s="275"/>
      <c r="D833" s="275" t="s">
        <v>415</v>
      </c>
      <c r="E833" s="276"/>
      <c r="F833" s="277"/>
      <c r="G833" s="275"/>
      <c r="H833" s="273">
        <f>SUBTOTAL(9,H825:H832)</f>
        <v>39</v>
      </c>
      <c r="I833" s="275"/>
      <c r="P833" s="273"/>
    </row>
    <row r="834" spans="1:16" s="333" customFormat="1" ht="10.5" customHeight="1" outlineLevel="2">
      <c r="A834" s="273">
        <v>3</v>
      </c>
      <c r="B834" s="273">
        <v>2013</v>
      </c>
      <c r="C834" s="275" t="s">
        <v>391</v>
      </c>
      <c r="D834" s="293" t="s">
        <v>1735</v>
      </c>
      <c r="E834" s="279" t="s">
        <v>373</v>
      </c>
      <c r="F834" s="277">
        <v>41350</v>
      </c>
      <c r="G834" s="275" t="s">
        <v>1736</v>
      </c>
      <c r="H834" s="273">
        <v>5</v>
      </c>
      <c r="I834" s="275" t="s">
        <v>392</v>
      </c>
      <c r="K834" s="271"/>
      <c r="L834" s="307"/>
      <c r="M834" s="307"/>
      <c r="P834" s="342"/>
    </row>
    <row r="835" spans="1:16" s="333" customFormat="1" ht="10.5" customHeight="1" outlineLevel="1">
      <c r="A835" s="273"/>
      <c r="B835" s="273"/>
      <c r="C835" s="275"/>
      <c r="D835" s="293" t="s">
        <v>1737</v>
      </c>
      <c r="E835" s="279"/>
      <c r="F835" s="277"/>
      <c r="G835" s="275"/>
      <c r="H835" s="273">
        <f>SUBTOTAL(9,H834:H834)</f>
        <v>5</v>
      </c>
      <c r="I835" s="275"/>
      <c r="K835" s="271"/>
      <c r="L835" s="307"/>
      <c r="M835" s="307"/>
      <c r="P835" s="342"/>
    </row>
    <row r="836" spans="1:16" s="333" customFormat="1" ht="10.5" customHeight="1" outlineLevel="2">
      <c r="A836" s="282">
        <v>5</v>
      </c>
      <c r="B836" s="281">
        <v>2011</v>
      </c>
      <c r="C836" s="283" t="s">
        <v>363</v>
      </c>
      <c r="D836" s="291" t="s">
        <v>228</v>
      </c>
      <c r="E836" s="292" t="s">
        <v>1380</v>
      </c>
      <c r="F836" s="285">
        <v>40691</v>
      </c>
      <c r="G836" s="283" t="s">
        <v>715</v>
      </c>
      <c r="H836" s="281">
        <v>10</v>
      </c>
      <c r="I836" s="283" t="s">
        <v>1427</v>
      </c>
      <c r="K836" s="313"/>
      <c r="P836" s="342"/>
    </row>
    <row r="837" spans="1:16" s="333" customFormat="1" ht="10.5" customHeight="1" outlineLevel="2">
      <c r="A837" s="282">
        <v>5</v>
      </c>
      <c r="B837" s="281">
        <v>2011</v>
      </c>
      <c r="C837" s="283" t="s">
        <v>363</v>
      </c>
      <c r="D837" s="291" t="s">
        <v>228</v>
      </c>
      <c r="E837" s="292" t="s">
        <v>1380</v>
      </c>
      <c r="F837" s="285">
        <v>40691</v>
      </c>
      <c r="G837" s="283" t="s">
        <v>837</v>
      </c>
      <c r="H837" s="281">
        <v>5</v>
      </c>
      <c r="I837" s="283" t="s">
        <v>1428</v>
      </c>
      <c r="J837" s="278"/>
      <c r="K837" s="313"/>
      <c r="P837" s="342"/>
    </row>
    <row r="838" spans="1:16" s="333" customFormat="1" ht="10.5" customHeight="1" outlineLevel="2">
      <c r="A838" s="282">
        <v>5</v>
      </c>
      <c r="B838" s="281">
        <v>2011</v>
      </c>
      <c r="C838" s="283" t="s">
        <v>363</v>
      </c>
      <c r="D838" s="291" t="s">
        <v>228</v>
      </c>
      <c r="E838" s="292" t="s">
        <v>1380</v>
      </c>
      <c r="F838" s="285">
        <v>40691</v>
      </c>
      <c r="G838" s="283" t="s">
        <v>839</v>
      </c>
      <c r="H838" s="281">
        <v>15</v>
      </c>
      <c r="I838" s="283" t="s">
        <v>1429</v>
      </c>
      <c r="K838" s="313"/>
      <c r="P838" s="342"/>
    </row>
    <row r="839" spans="1:16" s="333" customFormat="1" ht="10.5" customHeight="1" outlineLevel="2">
      <c r="A839" s="281">
        <v>3</v>
      </c>
      <c r="B839" s="281">
        <v>2011</v>
      </c>
      <c r="C839" s="283" t="s">
        <v>363</v>
      </c>
      <c r="D839" s="283" t="s">
        <v>228</v>
      </c>
      <c r="E839" s="292" t="s">
        <v>422</v>
      </c>
      <c r="F839" s="285">
        <v>40608</v>
      </c>
      <c r="G839" s="294" t="s">
        <v>59</v>
      </c>
      <c r="H839" s="281">
        <v>7</v>
      </c>
      <c r="I839" s="283" t="s">
        <v>502</v>
      </c>
      <c r="K839" s="313"/>
      <c r="P839" s="342"/>
    </row>
    <row r="840" spans="1:16" s="333" customFormat="1" ht="10.5" customHeight="1" outlineLevel="2">
      <c r="A840" s="281">
        <v>3</v>
      </c>
      <c r="B840" s="281">
        <v>2011</v>
      </c>
      <c r="C840" s="283" t="s">
        <v>363</v>
      </c>
      <c r="D840" s="283" t="s">
        <v>228</v>
      </c>
      <c r="E840" s="292" t="s">
        <v>422</v>
      </c>
      <c r="F840" s="285">
        <v>40608</v>
      </c>
      <c r="G840" s="294" t="s">
        <v>755</v>
      </c>
      <c r="H840" s="281">
        <v>3</v>
      </c>
      <c r="I840" s="283" t="s">
        <v>238</v>
      </c>
      <c r="K840" s="271"/>
      <c r="P840" s="342"/>
    </row>
    <row r="841" spans="1:16" s="333" customFormat="1" ht="10.5" customHeight="1" outlineLevel="2">
      <c r="A841" s="295">
        <v>2</v>
      </c>
      <c r="B841" s="295">
        <v>2011</v>
      </c>
      <c r="C841" s="296" t="s">
        <v>363</v>
      </c>
      <c r="D841" s="296" t="s">
        <v>228</v>
      </c>
      <c r="E841" s="297" t="s">
        <v>298</v>
      </c>
      <c r="F841" s="298">
        <v>40593</v>
      </c>
      <c r="G841" s="299" t="s">
        <v>704</v>
      </c>
      <c r="H841" s="295">
        <v>10</v>
      </c>
      <c r="I841" s="296" t="s">
        <v>379</v>
      </c>
      <c r="K841" s="271"/>
      <c r="P841" s="342"/>
    </row>
    <row r="842" spans="1:16" s="333" customFormat="1" ht="10.5" customHeight="1" outlineLevel="2">
      <c r="A842" s="295">
        <v>2</v>
      </c>
      <c r="B842" s="295">
        <v>2011</v>
      </c>
      <c r="C842" s="296" t="s">
        <v>363</v>
      </c>
      <c r="D842" s="296" t="s">
        <v>228</v>
      </c>
      <c r="E842" s="297" t="s">
        <v>390</v>
      </c>
      <c r="F842" s="298">
        <v>40586</v>
      </c>
      <c r="G842" s="299" t="s">
        <v>715</v>
      </c>
      <c r="H842" s="295">
        <v>5</v>
      </c>
      <c r="I842" s="296" t="s">
        <v>364</v>
      </c>
      <c r="K842" s="313"/>
      <c r="P842" s="342"/>
    </row>
    <row r="843" spans="1:16" s="307" customFormat="1" ht="10.5" customHeight="1" outlineLevel="2">
      <c r="A843" s="295">
        <v>2</v>
      </c>
      <c r="B843" s="295">
        <v>2011</v>
      </c>
      <c r="C843" s="296" t="s">
        <v>363</v>
      </c>
      <c r="D843" s="296" t="s">
        <v>228</v>
      </c>
      <c r="E843" s="297" t="s">
        <v>390</v>
      </c>
      <c r="F843" s="298">
        <v>40586</v>
      </c>
      <c r="G843" s="299" t="s">
        <v>716</v>
      </c>
      <c r="H843" s="295">
        <v>5</v>
      </c>
      <c r="I843" s="296" t="s">
        <v>460</v>
      </c>
      <c r="J843" s="313"/>
      <c r="K843" s="271"/>
      <c r="L843" s="333"/>
      <c r="M843" s="333"/>
      <c r="P843" s="286"/>
    </row>
    <row r="844" spans="1:16" s="307" customFormat="1" ht="10.5" customHeight="1" outlineLevel="2">
      <c r="A844" s="281">
        <v>10</v>
      </c>
      <c r="B844" s="282">
        <v>2011</v>
      </c>
      <c r="C844" s="283" t="s">
        <v>363</v>
      </c>
      <c r="D844" s="283" t="s">
        <v>228</v>
      </c>
      <c r="E844" s="284" t="s">
        <v>416</v>
      </c>
      <c r="F844" s="285">
        <v>40839</v>
      </c>
      <c r="G844" s="283" t="s">
        <v>934</v>
      </c>
      <c r="H844" s="281">
        <v>3</v>
      </c>
      <c r="I844" s="283" t="s">
        <v>203</v>
      </c>
      <c r="J844" s="313"/>
      <c r="K844" s="271"/>
      <c r="L844" s="333"/>
      <c r="M844" s="333"/>
      <c r="P844" s="286"/>
    </row>
    <row r="845" spans="1:16" s="333" customFormat="1" ht="10.5" customHeight="1" outlineLevel="2">
      <c r="A845" s="281">
        <v>10</v>
      </c>
      <c r="B845" s="282">
        <v>2011</v>
      </c>
      <c r="C845" s="283" t="s">
        <v>363</v>
      </c>
      <c r="D845" s="283" t="s">
        <v>228</v>
      </c>
      <c r="E845" s="284" t="s">
        <v>416</v>
      </c>
      <c r="F845" s="285">
        <v>40839</v>
      </c>
      <c r="G845" s="283" t="s">
        <v>935</v>
      </c>
      <c r="H845" s="281">
        <v>3</v>
      </c>
      <c r="I845" s="283" t="s">
        <v>481</v>
      </c>
      <c r="J845" s="313"/>
      <c r="K845" s="271"/>
      <c r="P845" s="342"/>
    </row>
    <row r="846" spans="1:16" s="333" customFormat="1" ht="10.5" customHeight="1" outlineLevel="2">
      <c r="A846" s="281">
        <v>10</v>
      </c>
      <c r="B846" s="282">
        <v>2011</v>
      </c>
      <c r="C846" s="283" t="s">
        <v>363</v>
      </c>
      <c r="D846" s="283" t="s">
        <v>228</v>
      </c>
      <c r="E846" s="284" t="s">
        <v>416</v>
      </c>
      <c r="F846" s="285">
        <v>40839</v>
      </c>
      <c r="G846" s="283" t="s">
        <v>936</v>
      </c>
      <c r="H846" s="281">
        <v>3</v>
      </c>
      <c r="I846" s="283" t="s">
        <v>402</v>
      </c>
      <c r="J846" s="278"/>
      <c r="K846" s="271"/>
      <c r="L846" s="313"/>
      <c r="M846" s="313"/>
      <c r="P846" s="342"/>
    </row>
    <row r="847" spans="1:16" s="333" customFormat="1" ht="10.5" customHeight="1" outlineLevel="2">
      <c r="A847" s="281">
        <v>10</v>
      </c>
      <c r="B847" s="282">
        <v>2011</v>
      </c>
      <c r="C847" s="283" t="s">
        <v>363</v>
      </c>
      <c r="D847" s="283" t="s">
        <v>228</v>
      </c>
      <c r="E847" s="284" t="s">
        <v>416</v>
      </c>
      <c r="F847" s="285">
        <v>40839</v>
      </c>
      <c r="G847" s="283" t="s">
        <v>937</v>
      </c>
      <c r="H847" s="281">
        <v>3</v>
      </c>
      <c r="I847" s="283" t="s">
        <v>938</v>
      </c>
      <c r="J847" s="278"/>
      <c r="K847" s="271"/>
      <c r="L847" s="313"/>
      <c r="M847" s="313"/>
      <c r="P847" s="342"/>
    </row>
    <row r="848" spans="1:16" s="333" customFormat="1" ht="10.5" customHeight="1" outlineLevel="2">
      <c r="A848" s="282">
        <v>5</v>
      </c>
      <c r="B848" s="281">
        <v>2011</v>
      </c>
      <c r="C848" s="283" t="s">
        <v>363</v>
      </c>
      <c r="D848" s="291" t="s">
        <v>228</v>
      </c>
      <c r="E848" s="292" t="s">
        <v>325</v>
      </c>
      <c r="F848" s="285">
        <v>40685</v>
      </c>
      <c r="G848" s="283" t="s">
        <v>834</v>
      </c>
      <c r="H848" s="281">
        <v>7</v>
      </c>
      <c r="I848" s="283" t="s">
        <v>523</v>
      </c>
      <c r="K848" s="313"/>
      <c r="L848" s="313"/>
      <c r="M848" s="313"/>
      <c r="P848" s="342"/>
    </row>
    <row r="849" spans="1:16" s="333" customFormat="1" ht="10.5" customHeight="1" outlineLevel="2">
      <c r="A849" s="282">
        <v>5</v>
      </c>
      <c r="B849" s="281">
        <v>2011</v>
      </c>
      <c r="C849" s="283" t="s">
        <v>363</v>
      </c>
      <c r="D849" s="291" t="s">
        <v>228</v>
      </c>
      <c r="E849" s="292" t="s">
        <v>325</v>
      </c>
      <c r="F849" s="285">
        <v>40685</v>
      </c>
      <c r="G849" s="283" t="s">
        <v>715</v>
      </c>
      <c r="H849" s="281">
        <v>10</v>
      </c>
      <c r="I849" s="283" t="s">
        <v>286</v>
      </c>
      <c r="K849" s="313"/>
      <c r="L849" s="313"/>
      <c r="M849" s="313"/>
      <c r="P849" s="342"/>
    </row>
    <row r="850" spans="1:16" s="333" customFormat="1" ht="10.5" customHeight="1" outlineLevel="2">
      <c r="A850" s="282">
        <v>5</v>
      </c>
      <c r="B850" s="281">
        <v>2011</v>
      </c>
      <c r="C850" s="283" t="s">
        <v>363</v>
      </c>
      <c r="D850" s="291" t="s">
        <v>228</v>
      </c>
      <c r="E850" s="292" t="s">
        <v>325</v>
      </c>
      <c r="F850" s="285">
        <v>40685</v>
      </c>
      <c r="G850" s="283" t="s">
        <v>835</v>
      </c>
      <c r="H850" s="281">
        <v>3</v>
      </c>
      <c r="I850" s="283" t="s">
        <v>291</v>
      </c>
      <c r="K850" s="313"/>
      <c r="L850" s="313"/>
      <c r="M850" s="313"/>
      <c r="P850" s="342"/>
    </row>
    <row r="851" spans="1:16" s="333" customFormat="1" ht="10.5" customHeight="1" outlineLevel="2">
      <c r="A851" s="282">
        <v>5</v>
      </c>
      <c r="B851" s="281">
        <v>2011</v>
      </c>
      <c r="C851" s="283" t="s">
        <v>363</v>
      </c>
      <c r="D851" s="291" t="s">
        <v>228</v>
      </c>
      <c r="E851" s="292" t="s">
        <v>325</v>
      </c>
      <c r="F851" s="285">
        <v>40685</v>
      </c>
      <c r="G851" s="283" t="s">
        <v>836</v>
      </c>
      <c r="H851" s="281">
        <v>10</v>
      </c>
      <c r="I851" s="283" t="s">
        <v>268</v>
      </c>
      <c r="K851" s="313"/>
      <c r="L851" s="313"/>
      <c r="M851" s="313"/>
      <c r="P851" s="342"/>
    </row>
    <row r="852" spans="1:16" s="333" customFormat="1" ht="10.5" customHeight="1" outlineLevel="2">
      <c r="A852" s="282">
        <v>5</v>
      </c>
      <c r="B852" s="281">
        <v>2011</v>
      </c>
      <c r="C852" s="283" t="s">
        <v>363</v>
      </c>
      <c r="D852" s="291" t="s">
        <v>228</v>
      </c>
      <c r="E852" s="292" t="s">
        <v>325</v>
      </c>
      <c r="F852" s="285">
        <v>40685</v>
      </c>
      <c r="G852" s="283" t="s">
        <v>837</v>
      </c>
      <c r="H852" s="281">
        <v>7</v>
      </c>
      <c r="I852" s="283" t="s">
        <v>290</v>
      </c>
      <c r="K852" s="313"/>
      <c r="L852" s="313"/>
      <c r="M852" s="313"/>
      <c r="P852" s="342"/>
    </row>
    <row r="853" spans="1:16" s="333" customFormat="1" ht="10.5" customHeight="1" outlineLevel="2">
      <c r="A853" s="282">
        <v>5</v>
      </c>
      <c r="B853" s="281">
        <v>2011</v>
      </c>
      <c r="C853" s="283" t="s">
        <v>363</v>
      </c>
      <c r="D853" s="291" t="s">
        <v>228</v>
      </c>
      <c r="E853" s="292" t="s">
        <v>325</v>
      </c>
      <c r="F853" s="285">
        <v>40685</v>
      </c>
      <c r="G853" s="283" t="s">
        <v>838</v>
      </c>
      <c r="H853" s="281">
        <v>7</v>
      </c>
      <c r="I853" s="283" t="s">
        <v>265</v>
      </c>
      <c r="K853" s="313"/>
      <c r="L853" s="313"/>
      <c r="M853" s="313"/>
      <c r="P853" s="342"/>
    </row>
    <row r="854" spans="1:16" s="333" customFormat="1" ht="10.5" customHeight="1" outlineLevel="2">
      <c r="A854" s="282">
        <v>5</v>
      </c>
      <c r="B854" s="281">
        <v>2011</v>
      </c>
      <c r="C854" s="283" t="s">
        <v>363</v>
      </c>
      <c r="D854" s="291" t="s">
        <v>228</v>
      </c>
      <c r="E854" s="292" t="s">
        <v>325</v>
      </c>
      <c r="F854" s="285">
        <v>40685</v>
      </c>
      <c r="G854" s="283" t="s">
        <v>839</v>
      </c>
      <c r="H854" s="281">
        <v>10</v>
      </c>
      <c r="I854" s="283" t="s">
        <v>276</v>
      </c>
      <c r="K854" s="313"/>
      <c r="L854" s="313"/>
      <c r="M854" s="313"/>
      <c r="P854" s="342"/>
    </row>
    <row r="855" spans="1:16" s="333" customFormat="1" ht="10.5" customHeight="1" outlineLevel="2">
      <c r="A855" s="282">
        <v>5</v>
      </c>
      <c r="B855" s="281">
        <v>2011</v>
      </c>
      <c r="C855" s="283" t="s">
        <v>363</v>
      </c>
      <c r="D855" s="291" t="s">
        <v>228</v>
      </c>
      <c r="E855" s="292" t="s">
        <v>325</v>
      </c>
      <c r="F855" s="285">
        <v>40685</v>
      </c>
      <c r="G855" s="283" t="s">
        <v>840</v>
      </c>
      <c r="H855" s="281">
        <v>7</v>
      </c>
      <c r="I855" s="283" t="s">
        <v>336</v>
      </c>
      <c r="K855" s="271"/>
      <c r="L855" s="313"/>
      <c r="M855" s="313"/>
      <c r="P855" s="342"/>
    </row>
    <row r="856" spans="1:16" s="313" customFormat="1" ht="10.5" customHeight="1" outlineLevel="2">
      <c r="A856" s="282">
        <v>5</v>
      </c>
      <c r="B856" s="281">
        <v>2011</v>
      </c>
      <c r="C856" s="283" t="s">
        <v>363</v>
      </c>
      <c r="D856" s="291" t="s">
        <v>228</v>
      </c>
      <c r="E856" s="292" t="s">
        <v>325</v>
      </c>
      <c r="F856" s="285">
        <v>40685</v>
      </c>
      <c r="G856" s="283" t="s">
        <v>841</v>
      </c>
      <c r="H856" s="281">
        <v>10</v>
      </c>
      <c r="I856" s="283" t="s">
        <v>251</v>
      </c>
      <c r="J856" s="333"/>
      <c r="K856" s="271"/>
      <c r="P856" s="317"/>
    </row>
    <row r="857" spans="1:16" s="313" customFormat="1" ht="10.5" customHeight="1" outlineLevel="2">
      <c r="A857" s="439">
        <v>5</v>
      </c>
      <c r="B857" s="439">
        <v>2012</v>
      </c>
      <c r="C857" s="440" t="s">
        <v>363</v>
      </c>
      <c r="D857" s="440" t="s">
        <v>228</v>
      </c>
      <c r="E857" s="468" t="s">
        <v>1375</v>
      </c>
      <c r="F857" s="469">
        <v>41055</v>
      </c>
      <c r="G857" s="441" t="s">
        <v>936</v>
      </c>
      <c r="H857" s="439">
        <v>15</v>
      </c>
      <c r="I857" s="440" t="s">
        <v>1430</v>
      </c>
      <c r="J857" s="333"/>
      <c r="K857" s="271"/>
      <c r="P857" s="317"/>
    </row>
    <row r="858" spans="1:16" s="313" customFormat="1" ht="10.5" customHeight="1" outlineLevel="2">
      <c r="A858" s="439">
        <v>5</v>
      </c>
      <c r="B858" s="439">
        <v>2012</v>
      </c>
      <c r="C858" s="440" t="s">
        <v>363</v>
      </c>
      <c r="D858" s="440" t="s">
        <v>228</v>
      </c>
      <c r="E858" s="468" t="s">
        <v>1375</v>
      </c>
      <c r="F858" s="469">
        <v>41055</v>
      </c>
      <c r="G858" s="441" t="s">
        <v>1363</v>
      </c>
      <c r="H858" s="439">
        <v>5</v>
      </c>
      <c r="I858" s="440" t="s">
        <v>1431</v>
      </c>
      <c r="J858" s="333"/>
      <c r="K858" s="271"/>
      <c r="L858" s="271"/>
      <c r="M858" s="271"/>
      <c r="P858" s="317"/>
    </row>
    <row r="859" spans="1:16" s="313" customFormat="1" ht="10.5" customHeight="1" outlineLevel="2">
      <c r="A859" s="317">
        <v>3</v>
      </c>
      <c r="B859" s="318">
        <v>2012</v>
      </c>
      <c r="C859" s="319" t="s">
        <v>363</v>
      </c>
      <c r="D859" s="319" t="s">
        <v>228</v>
      </c>
      <c r="E859" s="320" t="s">
        <v>422</v>
      </c>
      <c r="F859" s="321">
        <v>40972</v>
      </c>
      <c r="G859" s="319" t="s">
        <v>835</v>
      </c>
      <c r="H859" s="317">
        <v>10</v>
      </c>
      <c r="I859" s="319" t="s">
        <v>500</v>
      </c>
      <c r="J859" s="333"/>
      <c r="K859" s="333"/>
      <c r="L859" s="271"/>
      <c r="M859" s="271"/>
      <c r="P859" s="317"/>
    </row>
    <row r="860" spans="1:16" s="313" customFormat="1" ht="10.5" customHeight="1" outlineLevel="2">
      <c r="A860" s="317">
        <v>3</v>
      </c>
      <c r="B860" s="318">
        <v>2012</v>
      </c>
      <c r="C860" s="319" t="s">
        <v>363</v>
      </c>
      <c r="D860" s="319" t="s">
        <v>228</v>
      </c>
      <c r="E860" s="320" t="s">
        <v>422</v>
      </c>
      <c r="F860" s="321">
        <v>40972</v>
      </c>
      <c r="G860" s="319" t="s">
        <v>1061</v>
      </c>
      <c r="H860" s="317">
        <v>7</v>
      </c>
      <c r="I860" s="319" t="s">
        <v>246</v>
      </c>
      <c r="J860" s="333"/>
      <c r="K860" s="333"/>
      <c r="L860" s="271"/>
      <c r="M860" s="271"/>
      <c r="P860" s="317"/>
    </row>
    <row r="861" spans="1:16" s="313" customFormat="1" ht="10.5" customHeight="1" outlineLevel="2">
      <c r="A861" s="317">
        <v>3</v>
      </c>
      <c r="B861" s="318">
        <v>2012</v>
      </c>
      <c r="C861" s="319" t="s">
        <v>363</v>
      </c>
      <c r="D861" s="319" t="s">
        <v>228</v>
      </c>
      <c r="E861" s="320" t="s">
        <v>422</v>
      </c>
      <c r="F861" s="321">
        <v>40972</v>
      </c>
      <c r="G861" s="319" t="s">
        <v>837</v>
      </c>
      <c r="H861" s="317">
        <v>7</v>
      </c>
      <c r="I861" s="319" t="s">
        <v>413</v>
      </c>
      <c r="J861" s="333"/>
      <c r="K861" s="333"/>
      <c r="L861" s="333"/>
      <c r="M861" s="333"/>
      <c r="P861" s="317"/>
    </row>
    <row r="862" spans="1:20" s="365" customFormat="1" ht="10.5" customHeight="1" outlineLevel="2">
      <c r="A862" s="317">
        <v>3</v>
      </c>
      <c r="B862" s="318">
        <v>2012</v>
      </c>
      <c r="C862" s="319" t="s">
        <v>363</v>
      </c>
      <c r="D862" s="319" t="s">
        <v>228</v>
      </c>
      <c r="E862" s="320" t="s">
        <v>422</v>
      </c>
      <c r="F862" s="321">
        <v>40972</v>
      </c>
      <c r="G862" s="319" t="s">
        <v>840</v>
      </c>
      <c r="H862" s="317">
        <v>10</v>
      </c>
      <c r="I862" s="319" t="s">
        <v>256</v>
      </c>
      <c r="J862" s="333"/>
      <c r="K862" s="333"/>
      <c r="L862" s="364"/>
      <c r="M862" s="364"/>
      <c r="N862" s="313"/>
      <c r="O862" s="313"/>
      <c r="P862" s="317"/>
      <c r="Q862" s="313"/>
      <c r="R862" s="313"/>
      <c r="S862" s="313"/>
      <c r="T862" s="313"/>
    </row>
    <row r="863" spans="1:20" s="365" customFormat="1" ht="10.5" customHeight="1" outlineLevel="2">
      <c r="A863" s="317">
        <v>3</v>
      </c>
      <c r="B863" s="318">
        <v>2012</v>
      </c>
      <c r="C863" s="319" t="s">
        <v>363</v>
      </c>
      <c r="D863" s="319" t="s">
        <v>228</v>
      </c>
      <c r="E863" s="320" t="s">
        <v>422</v>
      </c>
      <c r="F863" s="321">
        <v>40972</v>
      </c>
      <c r="G863" s="319" t="s">
        <v>1062</v>
      </c>
      <c r="H863" s="317">
        <v>3</v>
      </c>
      <c r="I863" s="319" t="s">
        <v>424</v>
      </c>
      <c r="J863" s="333"/>
      <c r="K863" s="333"/>
      <c r="L863" s="307"/>
      <c r="M863" s="307"/>
      <c r="N863" s="313"/>
      <c r="O863" s="313"/>
      <c r="P863" s="317"/>
      <c r="Q863" s="313"/>
      <c r="R863" s="313"/>
      <c r="S863" s="313"/>
      <c r="T863" s="313"/>
    </row>
    <row r="864" spans="1:16" s="333" customFormat="1" ht="10.5" customHeight="1" outlineLevel="2">
      <c r="A864" s="286">
        <v>10</v>
      </c>
      <c r="B864" s="287">
        <v>2012</v>
      </c>
      <c r="C864" s="288" t="s">
        <v>363</v>
      </c>
      <c r="D864" s="288" t="s">
        <v>228</v>
      </c>
      <c r="E864" s="289" t="s">
        <v>416</v>
      </c>
      <c r="F864" s="290">
        <v>41196</v>
      </c>
      <c r="G864" s="288" t="s">
        <v>1560</v>
      </c>
      <c r="H864" s="286">
        <v>7</v>
      </c>
      <c r="I864" s="288" t="s">
        <v>522</v>
      </c>
      <c r="P864" s="342"/>
    </row>
    <row r="865" spans="1:16" s="322" customFormat="1" ht="10.5" customHeight="1" outlineLevel="2">
      <c r="A865" s="286">
        <v>10</v>
      </c>
      <c r="B865" s="287">
        <v>2012</v>
      </c>
      <c r="C865" s="288" t="s">
        <v>363</v>
      </c>
      <c r="D865" s="288" t="s">
        <v>228</v>
      </c>
      <c r="E865" s="289" t="s">
        <v>416</v>
      </c>
      <c r="F865" s="290">
        <v>41196</v>
      </c>
      <c r="G865" s="288" t="s">
        <v>1561</v>
      </c>
      <c r="H865" s="286">
        <v>3</v>
      </c>
      <c r="I865" s="288" t="s">
        <v>71</v>
      </c>
      <c r="J865" s="333"/>
      <c r="K865" s="333"/>
      <c r="L865" s="333"/>
      <c r="M865" s="333"/>
      <c r="P865" s="281"/>
    </row>
    <row r="866" spans="1:16" s="333" customFormat="1" ht="10.5" customHeight="1" outlineLevel="2">
      <c r="A866" s="286">
        <v>10</v>
      </c>
      <c r="B866" s="287">
        <v>2012</v>
      </c>
      <c r="C866" s="288" t="s">
        <v>363</v>
      </c>
      <c r="D866" s="288" t="s">
        <v>228</v>
      </c>
      <c r="E866" s="289" t="s">
        <v>416</v>
      </c>
      <c r="F866" s="290">
        <v>41196</v>
      </c>
      <c r="G866" s="288" t="s">
        <v>1562</v>
      </c>
      <c r="H866" s="286">
        <v>7</v>
      </c>
      <c r="I866" s="288" t="s">
        <v>377</v>
      </c>
      <c r="P866" s="342"/>
    </row>
    <row r="867" spans="1:16" s="333" customFormat="1" ht="10.5" customHeight="1" outlineLevel="2">
      <c r="A867" s="439">
        <v>5</v>
      </c>
      <c r="B867" s="439">
        <v>2012</v>
      </c>
      <c r="C867" s="440" t="s">
        <v>363</v>
      </c>
      <c r="D867" s="440" t="s">
        <v>228</v>
      </c>
      <c r="E867" s="468" t="s">
        <v>325</v>
      </c>
      <c r="F867" s="469">
        <v>41049</v>
      </c>
      <c r="G867" s="441" t="s">
        <v>1361</v>
      </c>
      <c r="H867" s="439">
        <v>3</v>
      </c>
      <c r="I867" s="440" t="s">
        <v>274</v>
      </c>
      <c r="J867" s="322"/>
      <c r="K867" s="313"/>
      <c r="P867" s="342"/>
    </row>
    <row r="868" spans="1:16" s="333" customFormat="1" ht="10.5" customHeight="1" outlineLevel="2">
      <c r="A868" s="439">
        <v>5</v>
      </c>
      <c r="B868" s="439">
        <v>2012</v>
      </c>
      <c r="C868" s="440" t="s">
        <v>363</v>
      </c>
      <c r="D868" s="440" t="s">
        <v>228</v>
      </c>
      <c r="E868" s="468" t="s">
        <v>325</v>
      </c>
      <c r="F868" s="469">
        <v>41049</v>
      </c>
      <c r="G868" s="441" t="s">
        <v>1362</v>
      </c>
      <c r="H868" s="439">
        <v>7</v>
      </c>
      <c r="I868" s="440" t="s">
        <v>272</v>
      </c>
      <c r="K868" s="313"/>
      <c r="P868" s="342"/>
    </row>
    <row r="869" spans="1:16" s="333" customFormat="1" ht="10.5" customHeight="1" outlineLevel="2">
      <c r="A869" s="439">
        <v>5</v>
      </c>
      <c r="B869" s="439">
        <v>2012</v>
      </c>
      <c r="C869" s="440" t="s">
        <v>363</v>
      </c>
      <c r="D869" s="440" t="s">
        <v>228</v>
      </c>
      <c r="E869" s="468" t="s">
        <v>325</v>
      </c>
      <c r="F869" s="469">
        <v>41049</v>
      </c>
      <c r="G869" s="441" t="s">
        <v>936</v>
      </c>
      <c r="H869" s="439">
        <v>10</v>
      </c>
      <c r="I869" s="440" t="s">
        <v>276</v>
      </c>
      <c r="J869" s="313"/>
      <c r="K869" s="313"/>
      <c r="L869" s="322"/>
      <c r="M869" s="322"/>
      <c r="P869" s="342"/>
    </row>
    <row r="870" spans="1:16" s="333" customFormat="1" ht="10.5" customHeight="1" outlineLevel="2">
      <c r="A870" s="439">
        <v>5</v>
      </c>
      <c r="B870" s="439">
        <v>2012</v>
      </c>
      <c r="C870" s="440" t="s">
        <v>363</v>
      </c>
      <c r="D870" s="440" t="s">
        <v>228</v>
      </c>
      <c r="E870" s="468" t="s">
        <v>325</v>
      </c>
      <c r="F870" s="469">
        <v>41049</v>
      </c>
      <c r="G870" s="441" t="s">
        <v>1363</v>
      </c>
      <c r="H870" s="439">
        <v>3</v>
      </c>
      <c r="I870" s="440" t="s">
        <v>1364</v>
      </c>
      <c r="J870" s="313"/>
      <c r="K870" s="271"/>
      <c r="L870" s="322"/>
      <c r="M870" s="322"/>
      <c r="P870" s="342"/>
    </row>
    <row r="871" spans="1:16" s="333" customFormat="1" ht="10.5" customHeight="1" outlineLevel="2">
      <c r="A871" s="273">
        <v>2</v>
      </c>
      <c r="B871" s="273">
        <v>2013</v>
      </c>
      <c r="C871" s="275" t="s">
        <v>363</v>
      </c>
      <c r="D871" s="293" t="s">
        <v>228</v>
      </c>
      <c r="E871" s="279" t="s">
        <v>390</v>
      </c>
      <c r="F871" s="277">
        <v>41307</v>
      </c>
      <c r="G871" s="275" t="s">
        <v>1706</v>
      </c>
      <c r="H871" s="273">
        <v>5</v>
      </c>
      <c r="I871" s="275" t="s">
        <v>364</v>
      </c>
      <c r="J871" s="313"/>
      <c r="P871" s="342"/>
    </row>
    <row r="872" spans="1:16" s="333" customFormat="1" ht="10.5" customHeight="1" outlineLevel="2">
      <c r="A872" s="273">
        <v>3</v>
      </c>
      <c r="B872" s="273">
        <v>2013</v>
      </c>
      <c r="C872" s="275" t="s">
        <v>363</v>
      </c>
      <c r="D872" s="293" t="s">
        <v>228</v>
      </c>
      <c r="E872" s="279" t="s">
        <v>422</v>
      </c>
      <c r="F872" s="277">
        <v>41336</v>
      </c>
      <c r="G872" s="275" t="s">
        <v>1362</v>
      </c>
      <c r="H872" s="273">
        <v>10</v>
      </c>
      <c r="I872" s="275" t="s">
        <v>504</v>
      </c>
      <c r="J872" s="313"/>
      <c r="K872" s="271"/>
      <c r="L872" s="322"/>
      <c r="M872" s="322"/>
      <c r="P872" s="342"/>
    </row>
    <row r="873" spans="1:16" s="333" customFormat="1" ht="10.5" customHeight="1" outlineLevel="2">
      <c r="A873" s="273">
        <v>3</v>
      </c>
      <c r="B873" s="273">
        <v>2013</v>
      </c>
      <c r="C873" s="275" t="s">
        <v>363</v>
      </c>
      <c r="D873" s="293" t="s">
        <v>228</v>
      </c>
      <c r="E873" s="279" t="s">
        <v>422</v>
      </c>
      <c r="F873" s="277">
        <v>41336</v>
      </c>
      <c r="G873" s="275" t="s">
        <v>840</v>
      </c>
      <c r="H873" s="273">
        <v>10</v>
      </c>
      <c r="I873" s="275" t="s">
        <v>256</v>
      </c>
      <c r="J873" s="313"/>
      <c r="K873" s="271"/>
      <c r="P873" s="342"/>
    </row>
    <row r="874" spans="1:16" s="322" customFormat="1" ht="10.5" customHeight="1" outlineLevel="2">
      <c r="A874" s="273">
        <v>3</v>
      </c>
      <c r="B874" s="273">
        <v>2013</v>
      </c>
      <c r="C874" s="275" t="s">
        <v>363</v>
      </c>
      <c r="D874" s="293" t="s">
        <v>228</v>
      </c>
      <c r="E874" s="279" t="s">
        <v>422</v>
      </c>
      <c r="F874" s="277">
        <v>41336</v>
      </c>
      <c r="G874" s="275" t="s">
        <v>1707</v>
      </c>
      <c r="H874" s="273">
        <v>3</v>
      </c>
      <c r="I874" s="275" t="s">
        <v>238</v>
      </c>
      <c r="J874" s="313"/>
      <c r="K874" s="271"/>
      <c r="L874" s="333"/>
      <c r="M874" s="333"/>
      <c r="P874" s="281"/>
    </row>
    <row r="875" spans="1:16" s="322" customFormat="1" ht="10.5" customHeight="1" outlineLevel="2">
      <c r="A875" s="273">
        <v>3</v>
      </c>
      <c r="B875" s="273">
        <v>2013</v>
      </c>
      <c r="C875" s="275" t="s">
        <v>363</v>
      </c>
      <c r="D875" s="293" t="s">
        <v>228</v>
      </c>
      <c r="E875" s="279" t="s">
        <v>422</v>
      </c>
      <c r="F875" s="277">
        <v>41336</v>
      </c>
      <c r="G875" s="275" t="s">
        <v>1708</v>
      </c>
      <c r="H875" s="273">
        <v>7</v>
      </c>
      <c r="I875" s="275" t="s">
        <v>1027</v>
      </c>
      <c r="J875" s="313"/>
      <c r="K875" s="271"/>
      <c r="L875" s="333"/>
      <c r="M875" s="333"/>
      <c r="P875" s="281"/>
    </row>
    <row r="876" spans="1:16" s="322" customFormat="1" ht="10.5" customHeight="1" outlineLevel="2">
      <c r="A876" s="273">
        <v>3</v>
      </c>
      <c r="B876" s="273">
        <v>2013</v>
      </c>
      <c r="C876" s="275" t="s">
        <v>363</v>
      </c>
      <c r="D876" s="293" t="s">
        <v>228</v>
      </c>
      <c r="E876" s="279" t="s">
        <v>422</v>
      </c>
      <c r="F876" s="277">
        <v>41336</v>
      </c>
      <c r="G876" s="275" t="s">
        <v>1719</v>
      </c>
      <c r="H876" s="273">
        <v>7</v>
      </c>
      <c r="I876" s="275" t="s">
        <v>88</v>
      </c>
      <c r="J876" s="313"/>
      <c r="K876" s="313"/>
      <c r="L876" s="333"/>
      <c r="M876" s="333"/>
      <c r="P876" s="281"/>
    </row>
    <row r="877" spans="1:16" s="333" customFormat="1" ht="10.5" customHeight="1" outlineLevel="2">
      <c r="A877" s="273">
        <v>6</v>
      </c>
      <c r="B877" s="273">
        <v>2013</v>
      </c>
      <c r="C877" s="293" t="s">
        <v>363</v>
      </c>
      <c r="D877" s="275" t="s">
        <v>228</v>
      </c>
      <c r="E877" s="279" t="s">
        <v>325</v>
      </c>
      <c r="F877" s="277">
        <v>41434</v>
      </c>
      <c r="G877" s="275" t="s">
        <v>1931</v>
      </c>
      <c r="H877" s="273">
        <v>7</v>
      </c>
      <c r="I877" s="275" t="s">
        <v>290</v>
      </c>
      <c r="J877" s="313"/>
      <c r="P877" s="342"/>
    </row>
    <row r="878" spans="1:16" s="333" customFormat="1" ht="10.5" customHeight="1" outlineLevel="2">
      <c r="A878" s="273">
        <v>6</v>
      </c>
      <c r="B878" s="273">
        <v>2013</v>
      </c>
      <c r="C878" s="293" t="s">
        <v>363</v>
      </c>
      <c r="D878" s="275" t="s">
        <v>228</v>
      </c>
      <c r="E878" s="279" t="s">
        <v>325</v>
      </c>
      <c r="F878" s="277">
        <v>41434</v>
      </c>
      <c r="G878" s="275" t="s">
        <v>1562</v>
      </c>
      <c r="H878" s="273">
        <v>10</v>
      </c>
      <c r="I878" s="275" t="s">
        <v>276</v>
      </c>
      <c r="J878" s="313"/>
      <c r="K878" s="313"/>
      <c r="P878" s="342"/>
    </row>
    <row r="879" spans="1:16" s="333" customFormat="1" ht="10.5" customHeight="1" outlineLevel="2">
      <c r="A879" s="273">
        <v>6</v>
      </c>
      <c r="B879" s="273">
        <v>2013</v>
      </c>
      <c r="C879" s="293" t="s">
        <v>363</v>
      </c>
      <c r="D879" s="275" t="s">
        <v>228</v>
      </c>
      <c r="E879" s="279" t="s">
        <v>1758</v>
      </c>
      <c r="F879" s="277">
        <v>41440</v>
      </c>
      <c r="G879" s="275" t="s">
        <v>1931</v>
      </c>
      <c r="H879" s="273">
        <v>10</v>
      </c>
      <c r="I879" s="275" t="s">
        <v>1932</v>
      </c>
      <c r="J879" s="313"/>
      <c r="P879" s="342"/>
    </row>
    <row r="880" spans="1:16" s="278" customFormat="1" ht="10.5" customHeight="1" outlineLevel="2">
      <c r="A880" s="273">
        <v>10</v>
      </c>
      <c r="B880" s="274">
        <v>2013</v>
      </c>
      <c r="C880" s="275" t="s">
        <v>363</v>
      </c>
      <c r="D880" s="275" t="s">
        <v>228</v>
      </c>
      <c r="E880" s="276" t="s">
        <v>416</v>
      </c>
      <c r="F880" s="277">
        <v>41560</v>
      </c>
      <c r="G880" s="275" t="s">
        <v>1933</v>
      </c>
      <c r="H880" s="273">
        <v>10</v>
      </c>
      <c r="I880" s="275" t="s">
        <v>452</v>
      </c>
      <c r="P880" s="273"/>
    </row>
    <row r="881" spans="1:16" s="278" customFormat="1" ht="10.5" customHeight="1" outlineLevel="2">
      <c r="A881" s="273">
        <v>10</v>
      </c>
      <c r="B881" s="274">
        <v>2013</v>
      </c>
      <c r="C881" s="275" t="s">
        <v>363</v>
      </c>
      <c r="D881" s="275" t="s">
        <v>228</v>
      </c>
      <c r="E881" s="276" t="s">
        <v>416</v>
      </c>
      <c r="F881" s="277">
        <v>41560</v>
      </c>
      <c r="G881" s="275" t="s">
        <v>1934</v>
      </c>
      <c r="H881" s="273">
        <v>3</v>
      </c>
      <c r="I881" s="275" t="s">
        <v>97</v>
      </c>
      <c r="P881" s="273"/>
    </row>
    <row r="882" spans="1:16" s="278" customFormat="1" ht="10.5" customHeight="1" outlineLevel="2">
      <c r="A882" s="273">
        <v>10</v>
      </c>
      <c r="B882" s="274">
        <v>2013</v>
      </c>
      <c r="C882" s="275" t="s">
        <v>363</v>
      </c>
      <c r="D882" s="275" t="s">
        <v>228</v>
      </c>
      <c r="E882" s="276" t="s">
        <v>416</v>
      </c>
      <c r="F882" s="277">
        <v>41560</v>
      </c>
      <c r="G882" s="275" t="s">
        <v>1935</v>
      </c>
      <c r="H882" s="273">
        <v>7</v>
      </c>
      <c r="I882" s="275" t="s">
        <v>676</v>
      </c>
      <c r="P882" s="273"/>
    </row>
    <row r="883" spans="1:16" s="278" customFormat="1" ht="10.5" customHeight="1" outlineLevel="2">
      <c r="A883" s="273">
        <v>10</v>
      </c>
      <c r="B883" s="274">
        <v>2013</v>
      </c>
      <c r="C883" s="275" t="s">
        <v>363</v>
      </c>
      <c r="D883" s="275" t="s">
        <v>228</v>
      </c>
      <c r="E883" s="276" t="s">
        <v>416</v>
      </c>
      <c r="F883" s="277">
        <v>41560</v>
      </c>
      <c r="G883" s="275" t="s">
        <v>1936</v>
      </c>
      <c r="H883" s="273">
        <v>10</v>
      </c>
      <c r="I883" s="275" t="s">
        <v>143</v>
      </c>
      <c r="P883" s="273"/>
    </row>
    <row r="884" spans="1:16" s="278" customFormat="1" ht="10.5" customHeight="1" outlineLevel="1">
      <c r="A884" s="273"/>
      <c r="B884" s="274"/>
      <c r="C884" s="275"/>
      <c r="D884" s="275" t="s">
        <v>229</v>
      </c>
      <c r="E884" s="276"/>
      <c r="F884" s="277"/>
      <c r="G884" s="275"/>
      <c r="H884" s="273">
        <f>SUBTOTAL(9,H836:H883)</f>
        <v>339</v>
      </c>
      <c r="I884" s="275"/>
      <c r="P884" s="273"/>
    </row>
    <row r="885" spans="1:16" s="333" customFormat="1" ht="10.5" customHeight="1" outlineLevel="2">
      <c r="A885" s="286">
        <v>10</v>
      </c>
      <c r="B885" s="287">
        <v>2012</v>
      </c>
      <c r="C885" s="288" t="s">
        <v>428</v>
      </c>
      <c r="D885" s="288" t="s">
        <v>370</v>
      </c>
      <c r="E885" s="289" t="s">
        <v>438</v>
      </c>
      <c r="F885" s="290">
        <v>41203</v>
      </c>
      <c r="G885" s="288" t="s">
        <v>939</v>
      </c>
      <c r="H885" s="286">
        <v>5</v>
      </c>
      <c r="I885" s="288" t="s">
        <v>463</v>
      </c>
      <c r="J885" s="313" t="s">
        <v>1937</v>
      </c>
      <c r="K885" s="313"/>
      <c r="P885" s="342"/>
    </row>
    <row r="886" spans="1:16" s="333" customFormat="1" ht="10.5" customHeight="1" outlineLevel="2">
      <c r="A886" s="273">
        <v>6</v>
      </c>
      <c r="B886" s="274">
        <v>2013</v>
      </c>
      <c r="C886" s="275" t="s">
        <v>428</v>
      </c>
      <c r="D886" s="275" t="s">
        <v>370</v>
      </c>
      <c r="E886" s="276" t="s">
        <v>438</v>
      </c>
      <c r="F886" s="277">
        <v>41426</v>
      </c>
      <c r="G886" s="275" t="s">
        <v>1938</v>
      </c>
      <c r="H886" s="273">
        <v>5</v>
      </c>
      <c r="I886" s="275" t="s">
        <v>486</v>
      </c>
      <c r="J886" s="271"/>
      <c r="K886" s="313"/>
      <c r="L886" s="313"/>
      <c r="M886" s="313"/>
      <c r="P886" s="342"/>
    </row>
    <row r="887" spans="1:16" s="333" customFormat="1" ht="10.5" customHeight="1" outlineLevel="2">
      <c r="A887" s="273">
        <v>5</v>
      </c>
      <c r="B887" s="274">
        <v>2013</v>
      </c>
      <c r="C887" s="275" t="s">
        <v>428</v>
      </c>
      <c r="D887" s="275" t="s">
        <v>370</v>
      </c>
      <c r="E887" s="276" t="s">
        <v>1602</v>
      </c>
      <c r="F887" s="277">
        <v>41419</v>
      </c>
      <c r="G887" s="275" t="s">
        <v>1939</v>
      </c>
      <c r="H887" s="273">
        <v>10</v>
      </c>
      <c r="I887" s="275" t="s">
        <v>379</v>
      </c>
      <c r="J887" s="271"/>
      <c r="K887" s="313"/>
      <c r="L887" s="313"/>
      <c r="M887" s="313"/>
      <c r="P887" s="342"/>
    </row>
    <row r="888" spans="1:16" s="333" customFormat="1" ht="10.5" customHeight="1" outlineLevel="2">
      <c r="A888" s="273">
        <v>10</v>
      </c>
      <c r="B888" s="274">
        <v>2013</v>
      </c>
      <c r="C888" s="275" t="s">
        <v>428</v>
      </c>
      <c r="D888" s="275" t="s">
        <v>370</v>
      </c>
      <c r="E888" s="276" t="s">
        <v>1868</v>
      </c>
      <c r="F888" s="277">
        <v>41573</v>
      </c>
      <c r="G888" s="275" t="s">
        <v>1940</v>
      </c>
      <c r="H888" s="273">
        <v>5</v>
      </c>
      <c r="I888" s="275" t="s">
        <v>463</v>
      </c>
      <c r="J888" s="271"/>
      <c r="K888" s="313"/>
      <c r="L888" s="313"/>
      <c r="M888" s="313"/>
      <c r="P888" s="342"/>
    </row>
    <row r="889" spans="1:16" s="333" customFormat="1" ht="10.5" customHeight="1" outlineLevel="1">
      <c r="A889" s="273"/>
      <c r="B889" s="274"/>
      <c r="C889" s="275"/>
      <c r="D889" s="275" t="s">
        <v>371</v>
      </c>
      <c r="E889" s="276"/>
      <c r="F889" s="277"/>
      <c r="G889" s="275"/>
      <c r="H889" s="273">
        <f>SUBTOTAL(9,H885:H888)</f>
        <v>25</v>
      </c>
      <c r="I889" s="275"/>
      <c r="J889" s="271"/>
      <c r="K889" s="313"/>
      <c r="L889" s="313"/>
      <c r="M889" s="313"/>
      <c r="P889" s="342"/>
    </row>
    <row r="890" spans="1:16" s="333" customFormat="1" ht="10.5" customHeight="1" outlineLevel="2">
      <c r="A890" s="273">
        <v>3</v>
      </c>
      <c r="B890" s="273">
        <v>2013</v>
      </c>
      <c r="C890" s="275" t="s">
        <v>363</v>
      </c>
      <c r="D890" s="293" t="s">
        <v>199</v>
      </c>
      <c r="E890" s="279" t="s">
        <v>422</v>
      </c>
      <c r="F890" s="277">
        <v>41336</v>
      </c>
      <c r="G890" s="275" t="s">
        <v>1709</v>
      </c>
      <c r="H890" s="273">
        <v>3</v>
      </c>
      <c r="I890" s="275" t="s">
        <v>90</v>
      </c>
      <c r="J890" s="271"/>
      <c r="K890" s="313"/>
      <c r="L890" s="313"/>
      <c r="M890" s="313"/>
      <c r="P890" s="342"/>
    </row>
    <row r="891" spans="1:16" s="333" customFormat="1" ht="10.5" customHeight="1" outlineLevel="2">
      <c r="A891" s="273">
        <v>3</v>
      </c>
      <c r="B891" s="273">
        <v>2013</v>
      </c>
      <c r="C891" s="275" t="s">
        <v>363</v>
      </c>
      <c r="D891" s="293" t="s">
        <v>199</v>
      </c>
      <c r="E891" s="279" t="s">
        <v>422</v>
      </c>
      <c r="F891" s="277">
        <v>41336</v>
      </c>
      <c r="G891" s="275" t="s">
        <v>842</v>
      </c>
      <c r="H891" s="273">
        <v>7</v>
      </c>
      <c r="I891" s="275" t="s">
        <v>1045</v>
      </c>
      <c r="J891" s="278"/>
      <c r="K891" s="313"/>
      <c r="L891" s="313"/>
      <c r="M891" s="313"/>
      <c r="P891" s="342"/>
    </row>
    <row r="892" spans="1:16" s="333" customFormat="1" ht="10.5" customHeight="1" outlineLevel="2">
      <c r="A892" s="273">
        <v>3</v>
      </c>
      <c r="B892" s="273">
        <v>2013</v>
      </c>
      <c r="C892" s="275" t="s">
        <v>363</v>
      </c>
      <c r="D892" s="293" t="s">
        <v>199</v>
      </c>
      <c r="E892" s="279" t="s">
        <v>422</v>
      </c>
      <c r="F892" s="277">
        <v>41336</v>
      </c>
      <c r="G892" s="275" t="s">
        <v>1639</v>
      </c>
      <c r="H892" s="273">
        <v>7</v>
      </c>
      <c r="I892" s="275" t="s">
        <v>499</v>
      </c>
      <c r="J892" s="278"/>
      <c r="K892" s="313"/>
      <c r="L892" s="313"/>
      <c r="M892" s="313"/>
      <c r="P892" s="342"/>
    </row>
    <row r="893" spans="1:16" s="333" customFormat="1" ht="10.5" customHeight="1" outlineLevel="2">
      <c r="A893" s="273">
        <v>3</v>
      </c>
      <c r="B893" s="273">
        <v>2013</v>
      </c>
      <c r="C893" s="275" t="s">
        <v>363</v>
      </c>
      <c r="D893" s="293" t="s">
        <v>199</v>
      </c>
      <c r="E893" s="279" t="s">
        <v>389</v>
      </c>
      <c r="F893" s="277">
        <v>41349</v>
      </c>
      <c r="G893" s="275" t="s">
        <v>1639</v>
      </c>
      <c r="H893" s="273">
        <v>10</v>
      </c>
      <c r="I893" s="275" t="s">
        <v>396</v>
      </c>
      <c r="J893" s="278"/>
      <c r="K893" s="313"/>
      <c r="L893" s="313"/>
      <c r="M893" s="313"/>
      <c r="P893" s="342"/>
    </row>
    <row r="894" spans="1:16" s="313" customFormat="1" ht="10.5" customHeight="1" outlineLevel="2">
      <c r="A894" s="273">
        <v>2</v>
      </c>
      <c r="B894" s="274">
        <v>2013</v>
      </c>
      <c r="C894" s="275" t="s">
        <v>363</v>
      </c>
      <c r="D894" s="275" t="s">
        <v>199</v>
      </c>
      <c r="E894" s="276" t="s">
        <v>386</v>
      </c>
      <c r="F894" s="277">
        <v>41322</v>
      </c>
      <c r="G894" s="275" t="s">
        <v>1639</v>
      </c>
      <c r="H894" s="273">
        <v>5</v>
      </c>
      <c r="I894" s="275" t="s">
        <v>396</v>
      </c>
      <c r="J894" s="278"/>
      <c r="P894" s="317"/>
    </row>
    <row r="895" spans="1:16" s="313" customFormat="1" ht="10.5" customHeight="1" outlineLevel="2">
      <c r="A895" s="273">
        <v>6</v>
      </c>
      <c r="B895" s="273">
        <v>2013</v>
      </c>
      <c r="C895" s="293" t="s">
        <v>363</v>
      </c>
      <c r="D895" s="275" t="s">
        <v>199</v>
      </c>
      <c r="E895" s="279" t="s">
        <v>325</v>
      </c>
      <c r="F895" s="277">
        <v>41434</v>
      </c>
      <c r="G895" s="275" t="s">
        <v>1941</v>
      </c>
      <c r="H895" s="273">
        <v>10</v>
      </c>
      <c r="I895" s="275" t="s">
        <v>524</v>
      </c>
      <c r="J895" s="278"/>
      <c r="P895" s="317"/>
    </row>
    <row r="896" spans="1:16" s="313" customFormat="1" ht="10.5" customHeight="1" outlineLevel="2">
      <c r="A896" s="273">
        <v>6</v>
      </c>
      <c r="B896" s="273">
        <v>2013</v>
      </c>
      <c r="C896" s="293" t="s">
        <v>363</v>
      </c>
      <c r="D896" s="275" t="s">
        <v>199</v>
      </c>
      <c r="E896" s="279" t="s">
        <v>1758</v>
      </c>
      <c r="F896" s="277">
        <v>41440</v>
      </c>
      <c r="G896" s="275" t="s">
        <v>1941</v>
      </c>
      <c r="H896" s="273">
        <v>15</v>
      </c>
      <c r="I896" s="275" t="s">
        <v>1942</v>
      </c>
      <c r="J896" s="278"/>
      <c r="P896" s="317"/>
    </row>
    <row r="897" spans="1:16" s="313" customFormat="1" ht="10.5" customHeight="1" outlineLevel="1">
      <c r="A897" s="273"/>
      <c r="B897" s="273"/>
      <c r="C897" s="293"/>
      <c r="D897" s="275" t="s">
        <v>200</v>
      </c>
      <c r="E897" s="279"/>
      <c r="F897" s="277"/>
      <c r="G897" s="275"/>
      <c r="H897" s="273">
        <f>SUBTOTAL(9,H890:H896)</f>
        <v>57</v>
      </c>
      <c r="I897" s="275"/>
      <c r="J897" s="278"/>
      <c r="P897" s="317"/>
    </row>
    <row r="898" spans="1:16" s="313" customFormat="1" ht="10.5" customHeight="1" outlineLevel="2">
      <c r="A898" s="281">
        <v>3</v>
      </c>
      <c r="B898" s="281">
        <v>2011</v>
      </c>
      <c r="C898" s="283" t="s">
        <v>363</v>
      </c>
      <c r="D898" s="283" t="s">
        <v>105</v>
      </c>
      <c r="E898" s="292" t="s">
        <v>422</v>
      </c>
      <c r="F898" s="285">
        <v>40608</v>
      </c>
      <c r="G898" s="294" t="s">
        <v>62</v>
      </c>
      <c r="H898" s="281">
        <v>10</v>
      </c>
      <c r="I898" s="283" t="s">
        <v>504</v>
      </c>
      <c r="J898" s="278"/>
      <c r="P898" s="317"/>
    </row>
    <row r="899" spans="1:16" s="313" customFormat="1" ht="10.5" customHeight="1" outlineLevel="2">
      <c r="A899" s="281">
        <v>3</v>
      </c>
      <c r="B899" s="281">
        <v>2011</v>
      </c>
      <c r="C899" s="283" t="s">
        <v>363</v>
      </c>
      <c r="D899" s="283" t="s">
        <v>105</v>
      </c>
      <c r="E899" s="292" t="s">
        <v>422</v>
      </c>
      <c r="F899" s="285">
        <v>40608</v>
      </c>
      <c r="G899" s="294" t="s">
        <v>758</v>
      </c>
      <c r="H899" s="281">
        <v>7</v>
      </c>
      <c r="I899" s="283" t="s">
        <v>263</v>
      </c>
      <c r="J899" s="307"/>
      <c r="P899" s="317"/>
    </row>
    <row r="900" spans="1:16" s="278" customFormat="1" ht="10.5" customHeight="1" outlineLevel="2">
      <c r="A900" s="281">
        <v>7</v>
      </c>
      <c r="B900" s="281">
        <v>2011</v>
      </c>
      <c r="C900" s="283" t="s">
        <v>363</v>
      </c>
      <c r="D900" s="283" t="s">
        <v>105</v>
      </c>
      <c r="E900" s="292" t="s">
        <v>375</v>
      </c>
      <c r="F900" s="285">
        <v>40742</v>
      </c>
      <c r="G900" s="294" t="s">
        <v>851</v>
      </c>
      <c r="H900" s="281">
        <v>5</v>
      </c>
      <c r="I900" s="283" t="s">
        <v>405</v>
      </c>
      <c r="P900" s="273"/>
    </row>
    <row r="901" spans="1:16" s="278" customFormat="1" ht="10.5" customHeight="1" outlineLevel="2">
      <c r="A901" s="281">
        <v>7</v>
      </c>
      <c r="B901" s="281">
        <v>2011</v>
      </c>
      <c r="C901" s="283" t="s">
        <v>363</v>
      </c>
      <c r="D901" s="283" t="s">
        <v>105</v>
      </c>
      <c r="E901" s="292" t="s">
        <v>378</v>
      </c>
      <c r="F901" s="285">
        <v>40749</v>
      </c>
      <c r="G901" s="294" t="s">
        <v>851</v>
      </c>
      <c r="H901" s="281">
        <v>5</v>
      </c>
      <c r="I901" s="283" t="s">
        <v>405</v>
      </c>
      <c r="P901" s="273"/>
    </row>
    <row r="902" spans="1:16" s="313" customFormat="1" ht="10.5" customHeight="1" outlineLevel="2">
      <c r="A902" s="281">
        <v>3</v>
      </c>
      <c r="B902" s="281">
        <v>2011</v>
      </c>
      <c r="C902" s="283" t="s">
        <v>363</v>
      </c>
      <c r="D902" s="283" t="s">
        <v>105</v>
      </c>
      <c r="E902" s="292" t="s">
        <v>373</v>
      </c>
      <c r="F902" s="285">
        <v>40257</v>
      </c>
      <c r="G902" s="283" t="s">
        <v>613</v>
      </c>
      <c r="H902" s="281">
        <v>5</v>
      </c>
      <c r="I902" s="283" t="s">
        <v>364</v>
      </c>
      <c r="J902" s="278"/>
      <c r="K902" s="271"/>
      <c r="L902" s="333"/>
      <c r="M902" s="333"/>
      <c r="P902" s="317"/>
    </row>
    <row r="903" spans="1:16" s="313" customFormat="1" ht="10.5" customHeight="1" outlineLevel="2">
      <c r="A903" s="281">
        <v>10</v>
      </c>
      <c r="B903" s="282">
        <v>2011</v>
      </c>
      <c r="C903" s="283" t="s">
        <v>363</v>
      </c>
      <c r="D903" s="283" t="s">
        <v>105</v>
      </c>
      <c r="E903" s="284" t="s">
        <v>416</v>
      </c>
      <c r="F903" s="285">
        <v>40839</v>
      </c>
      <c r="G903" s="283" t="s">
        <v>940</v>
      </c>
      <c r="H903" s="281">
        <v>7</v>
      </c>
      <c r="I903" s="283" t="s">
        <v>406</v>
      </c>
      <c r="J903" s="278"/>
      <c r="K903" s="271"/>
      <c r="L903" s="333"/>
      <c r="M903" s="333"/>
      <c r="P903" s="317"/>
    </row>
    <row r="904" spans="1:16" s="313" customFormat="1" ht="10.5" customHeight="1" outlineLevel="2">
      <c r="A904" s="281">
        <v>10</v>
      </c>
      <c r="B904" s="282">
        <v>2011</v>
      </c>
      <c r="C904" s="283" t="s">
        <v>363</v>
      </c>
      <c r="D904" s="283" t="s">
        <v>105</v>
      </c>
      <c r="E904" s="284" t="s">
        <v>416</v>
      </c>
      <c r="F904" s="285">
        <v>40839</v>
      </c>
      <c r="G904" s="283" t="s">
        <v>941</v>
      </c>
      <c r="H904" s="281">
        <v>7</v>
      </c>
      <c r="I904" s="283" t="s">
        <v>377</v>
      </c>
      <c r="J904" s="278"/>
      <c r="K904" s="271"/>
      <c r="L904" s="307"/>
      <c r="M904" s="307"/>
      <c r="P904" s="317"/>
    </row>
    <row r="905" spans="1:16" s="313" customFormat="1" ht="10.5" customHeight="1" outlineLevel="2">
      <c r="A905" s="281">
        <v>10</v>
      </c>
      <c r="B905" s="282">
        <v>2011</v>
      </c>
      <c r="C905" s="283" t="s">
        <v>363</v>
      </c>
      <c r="D905" s="283" t="s">
        <v>105</v>
      </c>
      <c r="E905" s="284" t="s">
        <v>416</v>
      </c>
      <c r="F905" s="285">
        <v>40839</v>
      </c>
      <c r="G905" s="283" t="s">
        <v>942</v>
      </c>
      <c r="H905" s="281">
        <v>7</v>
      </c>
      <c r="I905" s="283" t="s">
        <v>943</v>
      </c>
      <c r="J905" s="278"/>
      <c r="K905" s="271"/>
      <c r="P905" s="317"/>
    </row>
    <row r="906" spans="1:16" s="313" customFormat="1" ht="10.5" customHeight="1" outlineLevel="2">
      <c r="A906" s="281">
        <v>10</v>
      </c>
      <c r="B906" s="282">
        <v>2011</v>
      </c>
      <c r="C906" s="283" t="s">
        <v>363</v>
      </c>
      <c r="D906" s="283" t="s">
        <v>105</v>
      </c>
      <c r="E906" s="284" t="s">
        <v>416</v>
      </c>
      <c r="F906" s="285">
        <v>40839</v>
      </c>
      <c r="G906" s="283" t="s">
        <v>944</v>
      </c>
      <c r="H906" s="281">
        <v>3</v>
      </c>
      <c r="I906" s="283" t="s">
        <v>945</v>
      </c>
      <c r="J906" s="278"/>
      <c r="K906" s="271"/>
      <c r="P906" s="317"/>
    </row>
    <row r="907" spans="1:16" s="313" customFormat="1" ht="10.5" customHeight="1" outlineLevel="2">
      <c r="A907" s="439">
        <v>5</v>
      </c>
      <c r="B907" s="439">
        <v>2012</v>
      </c>
      <c r="C907" s="440" t="s">
        <v>363</v>
      </c>
      <c r="D907" s="440" t="s">
        <v>105</v>
      </c>
      <c r="E907" s="468" t="s">
        <v>1375</v>
      </c>
      <c r="F907" s="469">
        <v>41055</v>
      </c>
      <c r="G907" s="441" t="s">
        <v>1444</v>
      </c>
      <c r="H907" s="439">
        <v>5</v>
      </c>
      <c r="I907" s="440" t="s">
        <v>1432</v>
      </c>
      <c r="J907" s="333"/>
      <c r="K907" s="271"/>
      <c r="P907" s="317"/>
    </row>
    <row r="908" spans="1:16" s="333" customFormat="1" ht="10.5" customHeight="1" outlineLevel="2">
      <c r="A908" s="317">
        <v>3</v>
      </c>
      <c r="B908" s="318">
        <v>2012</v>
      </c>
      <c r="C908" s="319" t="s">
        <v>363</v>
      </c>
      <c r="D908" s="319" t="s">
        <v>105</v>
      </c>
      <c r="E908" s="320" t="s">
        <v>389</v>
      </c>
      <c r="F908" s="321">
        <v>40985</v>
      </c>
      <c r="G908" s="319" t="s">
        <v>942</v>
      </c>
      <c r="H908" s="317">
        <v>5</v>
      </c>
      <c r="I908" s="319" t="s">
        <v>364</v>
      </c>
      <c r="K908" s="271"/>
      <c r="L908" s="307"/>
      <c r="M908" s="307"/>
      <c r="P908" s="342"/>
    </row>
    <row r="909" spans="1:16" s="333" customFormat="1" ht="10.5" customHeight="1" outlineLevel="2">
      <c r="A909" s="317">
        <v>3</v>
      </c>
      <c r="B909" s="318">
        <v>2012</v>
      </c>
      <c r="C909" s="319" t="s">
        <v>363</v>
      </c>
      <c r="D909" s="319" t="s">
        <v>105</v>
      </c>
      <c r="E909" s="320" t="s">
        <v>315</v>
      </c>
      <c r="F909" s="321">
        <v>40978</v>
      </c>
      <c r="G909" s="319" t="s">
        <v>1262</v>
      </c>
      <c r="H909" s="317">
        <v>5</v>
      </c>
      <c r="I909" s="319" t="s">
        <v>379</v>
      </c>
      <c r="K909" s="271"/>
      <c r="L909" s="307"/>
      <c r="M909" s="307"/>
      <c r="P909" s="342"/>
    </row>
    <row r="910" spans="1:16" s="307" customFormat="1" ht="10.5" customHeight="1" outlineLevel="2">
      <c r="A910" s="317">
        <v>3</v>
      </c>
      <c r="B910" s="318">
        <v>2012</v>
      </c>
      <c r="C910" s="319" t="s">
        <v>363</v>
      </c>
      <c r="D910" s="319" t="s">
        <v>105</v>
      </c>
      <c r="E910" s="320" t="s">
        <v>440</v>
      </c>
      <c r="F910" s="321">
        <v>40992</v>
      </c>
      <c r="G910" s="319" t="s">
        <v>1284</v>
      </c>
      <c r="H910" s="317">
        <v>5</v>
      </c>
      <c r="I910" s="319" t="s">
        <v>396</v>
      </c>
      <c r="J910" s="333"/>
      <c r="K910" s="271"/>
      <c r="L910" s="313"/>
      <c r="M910" s="313"/>
      <c r="P910" s="286"/>
    </row>
    <row r="911" spans="1:16" s="313" customFormat="1" ht="10.5" customHeight="1" outlineLevel="2">
      <c r="A911" s="439">
        <v>11</v>
      </c>
      <c r="B911" s="439">
        <v>2012</v>
      </c>
      <c r="C911" s="440" t="s">
        <v>363</v>
      </c>
      <c r="D911" s="440" t="s">
        <v>105</v>
      </c>
      <c r="E911" s="468" t="s">
        <v>1602</v>
      </c>
      <c r="F911" s="469">
        <v>41223</v>
      </c>
      <c r="G911" s="441" t="s">
        <v>1609</v>
      </c>
      <c r="H911" s="439">
        <v>5</v>
      </c>
      <c r="I911" s="440" t="s">
        <v>460</v>
      </c>
      <c r="J911" s="333"/>
      <c r="K911" s="271"/>
      <c r="L911" s="333"/>
      <c r="M911" s="333"/>
      <c r="P911" s="317"/>
    </row>
    <row r="912" spans="1:16" s="313" customFormat="1" ht="10.5" customHeight="1" outlineLevel="2">
      <c r="A912" s="439">
        <v>5</v>
      </c>
      <c r="B912" s="439">
        <v>2012</v>
      </c>
      <c r="C912" s="440" t="s">
        <v>363</v>
      </c>
      <c r="D912" s="440" t="s">
        <v>105</v>
      </c>
      <c r="E912" s="468" t="s">
        <v>325</v>
      </c>
      <c r="F912" s="469">
        <v>41049</v>
      </c>
      <c r="G912" s="441" t="s">
        <v>1365</v>
      </c>
      <c r="H912" s="439">
        <v>10</v>
      </c>
      <c r="I912" s="440" t="s">
        <v>266</v>
      </c>
      <c r="J912" s="333"/>
      <c r="K912" s="271"/>
      <c r="L912" s="333"/>
      <c r="M912" s="333"/>
      <c r="P912" s="317"/>
    </row>
    <row r="913" spans="1:16" s="307" customFormat="1" ht="10.5" customHeight="1" outlineLevel="2">
      <c r="A913" s="439">
        <v>5</v>
      </c>
      <c r="B913" s="439">
        <v>2012</v>
      </c>
      <c r="C913" s="440" t="s">
        <v>363</v>
      </c>
      <c r="D913" s="440" t="s">
        <v>105</v>
      </c>
      <c r="E913" s="468" t="s">
        <v>325</v>
      </c>
      <c r="F913" s="469">
        <v>41049</v>
      </c>
      <c r="G913" s="441" t="s">
        <v>1262</v>
      </c>
      <c r="H913" s="439">
        <v>7</v>
      </c>
      <c r="I913" s="440" t="s">
        <v>1366</v>
      </c>
      <c r="J913" s="333"/>
      <c r="K913" s="271"/>
      <c r="L913" s="333"/>
      <c r="M913" s="333"/>
      <c r="P913" s="286"/>
    </row>
    <row r="914" spans="1:16" s="307" customFormat="1" ht="10.5" customHeight="1" outlineLevel="2">
      <c r="A914" s="439">
        <v>5</v>
      </c>
      <c r="B914" s="439">
        <v>2012</v>
      </c>
      <c r="C914" s="440" t="s">
        <v>363</v>
      </c>
      <c r="D914" s="440" t="s">
        <v>105</v>
      </c>
      <c r="E914" s="468" t="s">
        <v>325</v>
      </c>
      <c r="F914" s="469">
        <v>41049</v>
      </c>
      <c r="G914" s="441" t="s">
        <v>942</v>
      </c>
      <c r="H914" s="439">
        <v>10</v>
      </c>
      <c r="I914" s="440" t="s">
        <v>1367</v>
      </c>
      <c r="J914" s="333"/>
      <c r="K914" s="333"/>
      <c r="L914" s="333"/>
      <c r="M914" s="333"/>
      <c r="P914" s="286"/>
    </row>
    <row r="915" spans="1:13" s="313" customFormat="1" ht="10.5" customHeight="1" outlineLevel="2">
      <c r="A915" s="273">
        <v>3</v>
      </c>
      <c r="B915" s="273">
        <v>2013</v>
      </c>
      <c r="C915" s="275" t="s">
        <v>363</v>
      </c>
      <c r="D915" s="293" t="s">
        <v>105</v>
      </c>
      <c r="E915" s="279" t="s">
        <v>422</v>
      </c>
      <c r="F915" s="277">
        <v>41336</v>
      </c>
      <c r="G915" s="275" t="s">
        <v>1710</v>
      </c>
      <c r="H915" s="273">
        <v>3</v>
      </c>
      <c r="I915" s="275" t="s">
        <v>1058</v>
      </c>
      <c r="J915" s="333"/>
      <c r="K915" s="333"/>
      <c r="L915" s="271"/>
      <c r="M915" s="271"/>
    </row>
    <row r="916" spans="1:10" s="333" customFormat="1" ht="10.5" customHeight="1" outlineLevel="2">
      <c r="A916" s="273">
        <v>3</v>
      </c>
      <c r="B916" s="273">
        <v>2013</v>
      </c>
      <c r="C916" s="275" t="s">
        <v>363</v>
      </c>
      <c r="D916" s="293" t="s">
        <v>105</v>
      </c>
      <c r="E916" s="279" t="s">
        <v>422</v>
      </c>
      <c r="F916" s="277">
        <v>41336</v>
      </c>
      <c r="G916" s="275" t="s">
        <v>941</v>
      </c>
      <c r="H916" s="273">
        <v>3</v>
      </c>
      <c r="I916" s="275" t="s">
        <v>496</v>
      </c>
      <c r="J916" s="313"/>
    </row>
    <row r="917" spans="1:10" s="278" customFormat="1" ht="10.5" customHeight="1" outlineLevel="2">
      <c r="A917" s="273">
        <v>3</v>
      </c>
      <c r="B917" s="273">
        <v>2013</v>
      </c>
      <c r="C917" s="275" t="s">
        <v>363</v>
      </c>
      <c r="D917" s="293" t="s">
        <v>105</v>
      </c>
      <c r="E917" s="279" t="s">
        <v>422</v>
      </c>
      <c r="F917" s="277">
        <v>41336</v>
      </c>
      <c r="G917" s="275" t="s">
        <v>851</v>
      </c>
      <c r="H917" s="273">
        <v>3</v>
      </c>
      <c r="I917" s="275" t="s">
        <v>1040</v>
      </c>
      <c r="J917" s="313"/>
    </row>
    <row r="918" spans="1:10" s="333" customFormat="1" ht="10.5" customHeight="1" outlineLevel="2">
      <c r="A918" s="273">
        <v>3</v>
      </c>
      <c r="B918" s="273">
        <v>2013</v>
      </c>
      <c r="C918" s="275" t="s">
        <v>363</v>
      </c>
      <c r="D918" s="293" t="s">
        <v>105</v>
      </c>
      <c r="E918" s="279" t="s">
        <v>422</v>
      </c>
      <c r="F918" s="277">
        <v>41336</v>
      </c>
      <c r="G918" s="275" t="s">
        <v>942</v>
      </c>
      <c r="H918" s="273">
        <v>10</v>
      </c>
      <c r="I918" s="275" t="s">
        <v>1007</v>
      </c>
      <c r="J918" s="313"/>
    </row>
    <row r="919" spans="1:13" s="333" customFormat="1" ht="10.5" customHeight="1" outlineLevel="2">
      <c r="A919" s="273">
        <v>3</v>
      </c>
      <c r="B919" s="273">
        <v>2013</v>
      </c>
      <c r="C919" s="275" t="s">
        <v>363</v>
      </c>
      <c r="D919" s="293" t="s">
        <v>105</v>
      </c>
      <c r="E919" s="279" t="s">
        <v>422</v>
      </c>
      <c r="F919" s="277">
        <v>41336</v>
      </c>
      <c r="G919" s="275" t="s">
        <v>1711</v>
      </c>
      <c r="H919" s="273">
        <v>3</v>
      </c>
      <c r="I919" s="275" t="s">
        <v>1029</v>
      </c>
      <c r="J919" s="313"/>
      <c r="K919" s="322"/>
      <c r="L919" s="322"/>
      <c r="M919" s="322"/>
    </row>
    <row r="920" spans="1:11" s="333" customFormat="1" ht="10.5" customHeight="1" outlineLevel="2">
      <c r="A920" s="273">
        <v>6</v>
      </c>
      <c r="B920" s="273">
        <v>2013</v>
      </c>
      <c r="C920" s="293" t="s">
        <v>363</v>
      </c>
      <c r="D920" s="275" t="s">
        <v>105</v>
      </c>
      <c r="E920" s="279" t="s">
        <v>325</v>
      </c>
      <c r="F920" s="277">
        <v>41434</v>
      </c>
      <c r="G920" s="275" t="s">
        <v>1943</v>
      </c>
      <c r="H920" s="273">
        <v>7</v>
      </c>
      <c r="I920" s="275" t="s">
        <v>786</v>
      </c>
      <c r="J920" s="313"/>
      <c r="K920" s="322"/>
    </row>
    <row r="921" spans="1:16" s="278" customFormat="1" ht="10.5" customHeight="1" outlineLevel="2">
      <c r="A921" s="273">
        <v>10</v>
      </c>
      <c r="B921" s="274">
        <v>2013</v>
      </c>
      <c r="C921" s="275" t="s">
        <v>363</v>
      </c>
      <c r="D921" s="275" t="s">
        <v>105</v>
      </c>
      <c r="E921" s="276" t="s">
        <v>416</v>
      </c>
      <c r="F921" s="277">
        <v>41560</v>
      </c>
      <c r="G921" s="275" t="s">
        <v>1944</v>
      </c>
      <c r="H921" s="273">
        <v>3</v>
      </c>
      <c r="I921" s="275" t="s">
        <v>897</v>
      </c>
      <c r="P921" s="273"/>
    </row>
    <row r="922" spans="1:16" s="278" customFormat="1" ht="10.5" customHeight="1" outlineLevel="2">
      <c r="A922" s="273">
        <v>10</v>
      </c>
      <c r="B922" s="274">
        <v>2013</v>
      </c>
      <c r="C922" s="275" t="s">
        <v>363</v>
      </c>
      <c r="D922" s="275" t="s">
        <v>105</v>
      </c>
      <c r="E922" s="276" t="s">
        <v>416</v>
      </c>
      <c r="F922" s="277">
        <v>41560</v>
      </c>
      <c r="G922" s="275" t="s">
        <v>1945</v>
      </c>
      <c r="H922" s="273">
        <v>3</v>
      </c>
      <c r="I922" s="275" t="s">
        <v>398</v>
      </c>
      <c r="P922" s="273"/>
    </row>
    <row r="923" spans="1:16" s="278" customFormat="1" ht="10.5" customHeight="1" outlineLevel="2">
      <c r="A923" s="273">
        <v>9</v>
      </c>
      <c r="B923" s="274">
        <v>2013</v>
      </c>
      <c r="C923" s="275" t="s">
        <v>363</v>
      </c>
      <c r="D923" s="275" t="s">
        <v>105</v>
      </c>
      <c r="E923" s="276" t="s">
        <v>470</v>
      </c>
      <c r="F923" s="277">
        <v>41546</v>
      </c>
      <c r="G923" s="275" t="s">
        <v>1944</v>
      </c>
      <c r="H923" s="273">
        <v>5</v>
      </c>
      <c r="I923" s="275" t="s">
        <v>460</v>
      </c>
      <c r="P923" s="273"/>
    </row>
    <row r="924" spans="1:16" s="278" customFormat="1" ht="10.5" customHeight="1" outlineLevel="2">
      <c r="A924" s="273">
        <v>11</v>
      </c>
      <c r="B924" s="274">
        <v>2013</v>
      </c>
      <c r="C924" s="275" t="s">
        <v>363</v>
      </c>
      <c r="D924" s="275" t="s">
        <v>105</v>
      </c>
      <c r="E924" s="276" t="s">
        <v>2048</v>
      </c>
      <c r="F924" s="277">
        <v>41582</v>
      </c>
      <c r="G924" s="275" t="s">
        <v>2049</v>
      </c>
      <c r="H924" s="273">
        <v>5</v>
      </c>
      <c r="I924" s="275" t="s">
        <v>459</v>
      </c>
      <c r="P924" s="273"/>
    </row>
    <row r="925" spans="1:16" s="278" customFormat="1" ht="10.5" customHeight="1" outlineLevel="1">
      <c r="A925" s="273"/>
      <c r="B925" s="274"/>
      <c r="C925" s="275"/>
      <c r="D925" s="275" t="s">
        <v>106</v>
      </c>
      <c r="E925" s="276"/>
      <c r="F925" s="277"/>
      <c r="G925" s="275"/>
      <c r="H925" s="273">
        <f>SUBTOTAL(9,H898:H924)</f>
        <v>153</v>
      </c>
      <c r="I925" s="275"/>
      <c r="P925" s="273"/>
    </row>
    <row r="926" spans="1:10" s="333" customFormat="1" ht="10.5" customHeight="1" outlineLevel="2">
      <c r="A926" s="281">
        <v>10</v>
      </c>
      <c r="B926" s="282">
        <v>2011</v>
      </c>
      <c r="C926" s="283" t="s">
        <v>362</v>
      </c>
      <c r="D926" s="283" t="s">
        <v>12</v>
      </c>
      <c r="E926" s="284" t="s">
        <v>438</v>
      </c>
      <c r="F926" s="285">
        <v>40839</v>
      </c>
      <c r="G926" s="283" t="s">
        <v>946</v>
      </c>
      <c r="H926" s="281">
        <v>10</v>
      </c>
      <c r="I926" s="283" t="s">
        <v>379</v>
      </c>
      <c r="J926" s="313"/>
    </row>
    <row r="927" spans="1:13" s="322" customFormat="1" ht="10.5" customHeight="1" outlineLevel="2">
      <c r="A927" s="439">
        <v>10</v>
      </c>
      <c r="B927" s="439">
        <v>2012</v>
      </c>
      <c r="C927" s="440" t="s">
        <v>362</v>
      </c>
      <c r="D927" s="440" t="s">
        <v>1564</v>
      </c>
      <c r="E927" s="468" t="s">
        <v>438</v>
      </c>
      <c r="F927" s="469">
        <v>41202</v>
      </c>
      <c r="G927" s="441" t="s">
        <v>1565</v>
      </c>
      <c r="H927" s="439">
        <v>10</v>
      </c>
      <c r="I927" s="440" t="s">
        <v>379</v>
      </c>
      <c r="J927" s="313"/>
      <c r="K927" s="313"/>
      <c r="L927" s="333"/>
      <c r="M927" s="333"/>
    </row>
    <row r="928" spans="1:11" s="333" customFormat="1" ht="10.5" customHeight="1" outlineLevel="2">
      <c r="A928" s="439">
        <v>10</v>
      </c>
      <c r="B928" s="439">
        <v>2012</v>
      </c>
      <c r="C928" s="440" t="s">
        <v>362</v>
      </c>
      <c r="D928" s="440" t="s">
        <v>1564</v>
      </c>
      <c r="E928" s="468" t="s">
        <v>438</v>
      </c>
      <c r="F928" s="469">
        <v>41203</v>
      </c>
      <c r="G928" s="441" t="s">
        <v>1566</v>
      </c>
      <c r="H928" s="439">
        <v>10</v>
      </c>
      <c r="I928" s="440" t="s">
        <v>460</v>
      </c>
      <c r="J928" s="278"/>
      <c r="K928" s="313"/>
    </row>
    <row r="929" spans="1:13" s="333" customFormat="1" ht="10.5" customHeight="1" outlineLevel="2">
      <c r="A929" s="273">
        <v>6</v>
      </c>
      <c r="B929" s="273">
        <v>2013</v>
      </c>
      <c r="C929" s="275" t="s">
        <v>362</v>
      </c>
      <c r="D929" s="293" t="s">
        <v>12</v>
      </c>
      <c r="E929" s="279" t="s">
        <v>438</v>
      </c>
      <c r="F929" s="277">
        <v>41426</v>
      </c>
      <c r="G929" s="275" t="s">
        <v>1946</v>
      </c>
      <c r="H929" s="273">
        <v>10</v>
      </c>
      <c r="I929" s="275" t="s">
        <v>379</v>
      </c>
      <c r="J929" s="313"/>
      <c r="K929" s="313"/>
      <c r="L929" s="313"/>
      <c r="M929" s="313"/>
    </row>
    <row r="930" spans="1:13" s="333" customFormat="1" ht="10.5" customHeight="1" outlineLevel="2">
      <c r="A930" s="273">
        <v>10</v>
      </c>
      <c r="B930" s="273">
        <v>2013</v>
      </c>
      <c r="C930" s="275" t="s">
        <v>362</v>
      </c>
      <c r="D930" s="293" t="s">
        <v>12</v>
      </c>
      <c r="E930" s="279" t="s">
        <v>1868</v>
      </c>
      <c r="F930" s="277">
        <v>41573</v>
      </c>
      <c r="G930" s="275" t="s">
        <v>1947</v>
      </c>
      <c r="H930" s="273">
        <v>5</v>
      </c>
      <c r="I930" s="275" t="s">
        <v>460</v>
      </c>
      <c r="J930" s="313"/>
      <c r="K930" s="313"/>
      <c r="L930" s="313"/>
      <c r="M930" s="313"/>
    </row>
    <row r="931" spans="1:13" s="333" customFormat="1" ht="10.5" customHeight="1" outlineLevel="1">
      <c r="A931" s="273"/>
      <c r="B931" s="273"/>
      <c r="C931" s="275"/>
      <c r="D931" s="293" t="s">
        <v>13</v>
      </c>
      <c r="E931" s="279"/>
      <c r="F931" s="277"/>
      <c r="G931" s="275"/>
      <c r="H931" s="273">
        <f>SUBTOTAL(9,H926:H930)</f>
        <v>45</v>
      </c>
      <c r="I931" s="275"/>
      <c r="J931" s="313"/>
      <c r="K931" s="313"/>
      <c r="L931" s="313"/>
      <c r="M931" s="313"/>
    </row>
    <row r="932" spans="1:13" s="333" customFormat="1" ht="10.5" customHeight="1" outlineLevel="2">
      <c r="A932" s="281">
        <v>3</v>
      </c>
      <c r="B932" s="281">
        <v>2011</v>
      </c>
      <c r="C932" s="283" t="s">
        <v>362</v>
      </c>
      <c r="D932" s="283" t="s">
        <v>354</v>
      </c>
      <c r="E932" s="292" t="s">
        <v>422</v>
      </c>
      <c r="F932" s="285">
        <v>40608</v>
      </c>
      <c r="G932" s="294" t="s">
        <v>759</v>
      </c>
      <c r="H932" s="281">
        <v>7</v>
      </c>
      <c r="I932" s="283" t="s">
        <v>498</v>
      </c>
      <c r="J932" s="278"/>
      <c r="K932" s="313"/>
      <c r="L932" s="332"/>
      <c r="M932" s="332"/>
    </row>
    <row r="933" spans="1:13" s="313" customFormat="1" ht="10.5" customHeight="1" outlineLevel="2">
      <c r="A933" s="286">
        <v>3</v>
      </c>
      <c r="B933" s="287">
        <v>2012</v>
      </c>
      <c r="C933" s="288" t="s">
        <v>362</v>
      </c>
      <c r="D933" s="288" t="s">
        <v>354</v>
      </c>
      <c r="E933" s="289" t="s">
        <v>422</v>
      </c>
      <c r="F933" s="290">
        <v>40972</v>
      </c>
      <c r="G933" s="288" t="s">
        <v>759</v>
      </c>
      <c r="H933" s="286">
        <v>10</v>
      </c>
      <c r="I933" s="288" t="s">
        <v>531</v>
      </c>
      <c r="J933" s="278"/>
      <c r="L933" s="333"/>
      <c r="M933" s="333"/>
    </row>
    <row r="934" spans="1:11" s="333" customFormat="1" ht="10.5" customHeight="1" outlineLevel="2">
      <c r="A934" s="439">
        <v>5</v>
      </c>
      <c r="B934" s="439">
        <v>2012</v>
      </c>
      <c r="C934" s="440" t="s">
        <v>362</v>
      </c>
      <c r="D934" s="440" t="s">
        <v>354</v>
      </c>
      <c r="E934" s="468" t="s">
        <v>325</v>
      </c>
      <c r="F934" s="469">
        <v>41049</v>
      </c>
      <c r="G934" s="441" t="s">
        <v>1368</v>
      </c>
      <c r="H934" s="439">
        <v>3</v>
      </c>
      <c r="I934" s="440" t="s">
        <v>244</v>
      </c>
      <c r="J934" s="278"/>
      <c r="K934" s="313"/>
    </row>
    <row r="935" spans="1:11" s="333" customFormat="1" ht="10.5" customHeight="1" outlineLevel="1">
      <c r="A935" s="439"/>
      <c r="B935" s="439"/>
      <c r="C935" s="440"/>
      <c r="D935" s="440" t="s">
        <v>355</v>
      </c>
      <c r="E935" s="468"/>
      <c r="F935" s="469"/>
      <c r="G935" s="441"/>
      <c r="H935" s="439">
        <f>SUBTOTAL(9,H932:H934)</f>
        <v>20</v>
      </c>
      <c r="I935" s="440"/>
      <c r="J935" s="278"/>
      <c r="K935" s="313"/>
    </row>
    <row r="936" spans="1:11" s="333" customFormat="1" ht="10.5" customHeight="1" outlineLevel="2">
      <c r="A936" s="286">
        <v>3</v>
      </c>
      <c r="B936" s="287">
        <v>2012</v>
      </c>
      <c r="C936" s="288" t="s">
        <v>363</v>
      </c>
      <c r="D936" s="288" t="s">
        <v>148</v>
      </c>
      <c r="E936" s="289" t="s">
        <v>422</v>
      </c>
      <c r="F936" s="290">
        <v>40972</v>
      </c>
      <c r="G936" s="288" t="s">
        <v>1064</v>
      </c>
      <c r="H936" s="286">
        <v>7</v>
      </c>
      <c r="I936" s="288" t="s">
        <v>498</v>
      </c>
      <c r="J936" s="278"/>
      <c r="K936" s="313"/>
    </row>
    <row r="937" spans="1:13" s="332" customFormat="1" ht="10.5" customHeight="1" outlineLevel="2">
      <c r="A937" s="286">
        <v>3</v>
      </c>
      <c r="B937" s="287">
        <v>2012</v>
      </c>
      <c r="C937" s="288" t="s">
        <v>363</v>
      </c>
      <c r="D937" s="288" t="s">
        <v>148</v>
      </c>
      <c r="E937" s="289" t="s">
        <v>422</v>
      </c>
      <c r="F937" s="290">
        <v>40972</v>
      </c>
      <c r="G937" s="288" t="s">
        <v>634</v>
      </c>
      <c r="H937" s="286">
        <v>10</v>
      </c>
      <c r="I937" s="288" t="s">
        <v>239</v>
      </c>
      <c r="J937" s="307"/>
      <c r="K937" s="313"/>
      <c r="L937" s="322"/>
      <c r="M937" s="322"/>
    </row>
    <row r="938" spans="1:11" s="333" customFormat="1" ht="10.5" customHeight="1" outlineLevel="2">
      <c r="A938" s="286">
        <v>3</v>
      </c>
      <c r="B938" s="287">
        <v>2012</v>
      </c>
      <c r="C938" s="288" t="s">
        <v>363</v>
      </c>
      <c r="D938" s="288" t="s">
        <v>148</v>
      </c>
      <c r="E938" s="289" t="s">
        <v>422</v>
      </c>
      <c r="F938" s="290">
        <v>40972</v>
      </c>
      <c r="G938" s="288" t="s">
        <v>843</v>
      </c>
      <c r="H938" s="286">
        <v>10</v>
      </c>
      <c r="I938" s="288" t="s">
        <v>85</v>
      </c>
      <c r="J938" s="313"/>
      <c r="K938" s="313"/>
    </row>
    <row r="939" spans="1:11" s="333" customFormat="1" ht="10.5" customHeight="1" outlineLevel="2">
      <c r="A939" s="286">
        <v>3</v>
      </c>
      <c r="B939" s="287">
        <v>2012</v>
      </c>
      <c r="C939" s="288" t="s">
        <v>363</v>
      </c>
      <c r="D939" s="288" t="s">
        <v>148</v>
      </c>
      <c r="E939" s="289" t="s">
        <v>422</v>
      </c>
      <c r="F939" s="290">
        <v>40972</v>
      </c>
      <c r="G939" s="288" t="s">
        <v>63</v>
      </c>
      <c r="H939" s="286">
        <v>7</v>
      </c>
      <c r="I939" s="288" t="s">
        <v>493</v>
      </c>
      <c r="J939" s="313"/>
      <c r="K939" s="313"/>
    </row>
    <row r="940" spans="1:11" s="333" customFormat="1" ht="10.5" customHeight="1" outlineLevel="2">
      <c r="A940" s="273">
        <v>3</v>
      </c>
      <c r="B940" s="273">
        <v>2013</v>
      </c>
      <c r="C940" s="275" t="s">
        <v>363</v>
      </c>
      <c r="D940" s="293" t="s">
        <v>148</v>
      </c>
      <c r="E940" s="279" t="s">
        <v>422</v>
      </c>
      <c r="F940" s="277">
        <v>41336</v>
      </c>
      <c r="G940" s="275" t="s">
        <v>1064</v>
      </c>
      <c r="H940" s="273">
        <v>10</v>
      </c>
      <c r="I940" s="275" t="s">
        <v>531</v>
      </c>
      <c r="J940" s="278"/>
      <c r="K940" s="313"/>
    </row>
    <row r="941" spans="1:11" s="333" customFormat="1" ht="10.5" customHeight="1" outlineLevel="2">
      <c r="A941" s="273">
        <v>3</v>
      </c>
      <c r="B941" s="273">
        <v>2013</v>
      </c>
      <c r="C941" s="275" t="s">
        <v>363</v>
      </c>
      <c r="D941" s="293" t="s">
        <v>148</v>
      </c>
      <c r="E941" s="279" t="s">
        <v>422</v>
      </c>
      <c r="F941" s="277">
        <v>41336</v>
      </c>
      <c r="G941" s="275" t="s">
        <v>634</v>
      </c>
      <c r="H941" s="273">
        <v>3</v>
      </c>
      <c r="I941" s="275" t="s">
        <v>495</v>
      </c>
      <c r="J941" s="307"/>
      <c r="K941" s="313"/>
    </row>
    <row r="942" spans="1:13" s="322" customFormat="1" ht="10.5" customHeight="1" outlineLevel="2">
      <c r="A942" s="273">
        <v>6</v>
      </c>
      <c r="B942" s="273">
        <v>2013</v>
      </c>
      <c r="C942" s="293" t="s">
        <v>363</v>
      </c>
      <c r="D942" s="275" t="s">
        <v>148</v>
      </c>
      <c r="E942" s="279" t="s">
        <v>325</v>
      </c>
      <c r="F942" s="277">
        <v>41434</v>
      </c>
      <c r="G942" s="275" t="s">
        <v>1948</v>
      </c>
      <c r="H942" s="273">
        <v>3</v>
      </c>
      <c r="I942" s="275" t="s">
        <v>280</v>
      </c>
      <c r="J942" s="307"/>
      <c r="K942" s="313"/>
      <c r="L942" s="333"/>
      <c r="M942" s="333"/>
    </row>
    <row r="943" spans="1:13" s="322" customFormat="1" ht="10.5" customHeight="1" outlineLevel="2">
      <c r="A943" s="273">
        <v>11</v>
      </c>
      <c r="B943" s="273">
        <v>2013</v>
      </c>
      <c r="C943" s="293" t="s">
        <v>363</v>
      </c>
      <c r="D943" s="275" t="s">
        <v>148</v>
      </c>
      <c r="E943" s="279" t="s">
        <v>393</v>
      </c>
      <c r="F943" s="277">
        <v>41594</v>
      </c>
      <c r="G943" s="275" t="s">
        <v>2050</v>
      </c>
      <c r="H943" s="273">
        <v>5</v>
      </c>
      <c r="I943" s="275" t="s">
        <v>364</v>
      </c>
      <c r="J943" s="307"/>
      <c r="K943" s="313"/>
      <c r="L943" s="333"/>
      <c r="M943" s="333"/>
    </row>
    <row r="944" spans="1:13" s="322" customFormat="1" ht="10.5" customHeight="1" outlineLevel="1">
      <c r="A944" s="273"/>
      <c r="B944" s="273"/>
      <c r="C944" s="293"/>
      <c r="D944" s="275" t="s">
        <v>149</v>
      </c>
      <c r="E944" s="279"/>
      <c r="F944" s="277"/>
      <c r="G944" s="275"/>
      <c r="H944" s="273">
        <f>SUBTOTAL(9,H936:H943)</f>
        <v>55</v>
      </c>
      <c r="I944" s="275"/>
      <c r="J944" s="307"/>
      <c r="K944" s="313"/>
      <c r="L944" s="333"/>
      <c r="M944" s="333"/>
    </row>
    <row r="945" spans="1:11" s="333" customFormat="1" ht="10.5" customHeight="1" outlineLevel="2">
      <c r="A945" s="273">
        <v>2</v>
      </c>
      <c r="B945" s="274">
        <v>2013</v>
      </c>
      <c r="C945" s="275" t="s">
        <v>391</v>
      </c>
      <c r="D945" s="275" t="s">
        <v>1640</v>
      </c>
      <c r="E945" s="276" t="s">
        <v>378</v>
      </c>
      <c r="F945" s="277">
        <v>41321</v>
      </c>
      <c r="G945" s="275" t="s">
        <v>1641</v>
      </c>
      <c r="H945" s="273">
        <v>10</v>
      </c>
      <c r="I945" s="275" t="s">
        <v>460</v>
      </c>
      <c r="K945" s="313"/>
    </row>
    <row r="946" spans="1:11" s="333" customFormat="1" ht="10.5" customHeight="1" outlineLevel="1">
      <c r="A946" s="273"/>
      <c r="B946" s="274"/>
      <c r="C946" s="275"/>
      <c r="D946" s="275" t="s">
        <v>1642</v>
      </c>
      <c r="E946" s="276"/>
      <c r="F946" s="277"/>
      <c r="G946" s="275"/>
      <c r="H946" s="273">
        <f>SUBTOTAL(9,H945:H945)</f>
        <v>10</v>
      </c>
      <c r="I946" s="275"/>
      <c r="K946" s="313"/>
    </row>
    <row r="947" spans="1:11" s="333" customFormat="1" ht="10.5" customHeight="1" outlineLevel="2">
      <c r="A947" s="286">
        <v>10</v>
      </c>
      <c r="B947" s="287">
        <v>2012</v>
      </c>
      <c r="C947" s="288" t="s">
        <v>362</v>
      </c>
      <c r="D947" s="288" t="s">
        <v>1567</v>
      </c>
      <c r="E947" s="289" t="s">
        <v>416</v>
      </c>
      <c r="F947" s="290">
        <v>41196</v>
      </c>
      <c r="G947" s="288" t="s">
        <v>1544</v>
      </c>
      <c r="H947" s="286">
        <v>7</v>
      </c>
      <c r="I947" s="288" t="s">
        <v>232</v>
      </c>
      <c r="K947" s="271"/>
    </row>
    <row r="948" spans="1:11" s="333" customFormat="1" ht="10.5" customHeight="1" outlineLevel="1">
      <c r="A948" s="286"/>
      <c r="B948" s="287"/>
      <c r="C948" s="288"/>
      <c r="D948" s="288" t="s">
        <v>1568</v>
      </c>
      <c r="E948" s="289"/>
      <c r="F948" s="290"/>
      <c r="G948" s="288"/>
      <c r="H948" s="286">
        <f>SUBTOTAL(9,H947:H947)</f>
        <v>7</v>
      </c>
      <c r="I948" s="288"/>
      <c r="K948" s="271"/>
    </row>
    <row r="949" spans="1:11" s="333" customFormat="1" ht="10.5" customHeight="1" outlineLevel="2">
      <c r="A949" s="281">
        <v>3</v>
      </c>
      <c r="B949" s="366">
        <v>2011</v>
      </c>
      <c r="C949" s="283" t="s">
        <v>428</v>
      </c>
      <c r="D949" s="283" t="s">
        <v>345</v>
      </c>
      <c r="E949" s="292" t="s">
        <v>394</v>
      </c>
      <c r="F949" s="285">
        <v>40622</v>
      </c>
      <c r="G949" s="283" t="s">
        <v>778</v>
      </c>
      <c r="H949" s="281">
        <v>5</v>
      </c>
      <c r="I949" s="283" t="s">
        <v>486</v>
      </c>
      <c r="K949" s="271"/>
    </row>
    <row r="950" spans="1:13" s="361" customFormat="1" ht="10.5" customHeight="1" outlineLevel="2">
      <c r="A950" s="334">
        <v>3</v>
      </c>
      <c r="B950" s="367">
        <v>2012</v>
      </c>
      <c r="C950" s="368" t="s">
        <v>428</v>
      </c>
      <c r="D950" s="368" t="s">
        <v>345</v>
      </c>
      <c r="E950" s="369" t="s">
        <v>394</v>
      </c>
      <c r="F950" s="370">
        <v>40986</v>
      </c>
      <c r="G950" s="368" t="s">
        <v>1278</v>
      </c>
      <c r="H950" s="334">
        <v>5</v>
      </c>
      <c r="I950" s="368" t="s">
        <v>464</v>
      </c>
      <c r="J950" s="307"/>
      <c r="K950" s="271"/>
      <c r="L950" s="333"/>
      <c r="M950" s="333"/>
    </row>
    <row r="951" spans="1:11" s="333" customFormat="1" ht="10.5" customHeight="1" outlineLevel="2">
      <c r="A951" s="439">
        <v>5</v>
      </c>
      <c r="B951" s="439">
        <v>2012</v>
      </c>
      <c r="C951" s="440" t="s">
        <v>428</v>
      </c>
      <c r="D951" s="440" t="s">
        <v>345</v>
      </c>
      <c r="E951" s="468" t="s">
        <v>325</v>
      </c>
      <c r="F951" s="469">
        <v>41049</v>
      </c>
      <c r="G951" s="441" t="s">
        <v>1369</v>
      </c>
      <c r="H951" s="439">
        <v>3</v>
      </c>
      <c r="I951" s="440" t="s">
        <v>1370</v>
      </c>
      <c r="J951" s="278"/>
      <c r="K951" s="307"/>
    </row>
    <row r="952" spans="1:11" s="333" customFormat="1" ht="10.5" customHeight="1" outlineLevel="1">
      <c r="A952" s="439"/>
      <c r="B952" s="439"/>
      <c r="C952" s="440"/>
      <c r="D952" s="440" t="s">
        <v>346</v>
      </c>
      <c r="E952" s="468"/>
      <c r="F952" s="469"/>
      <c r="G952" s="441"/>
      <c r="H952" s="439">
        <f>SUBTOTAL(9,H949:H951)</f>
        <v>13</v>
      </c>
      <c r="I952" s="440"/>
      <c r="J952" s="278"/>
      <c r="K952" s="307"/>
    </row>
    <row r="953" spans="1:11" s="333" customFormat="1" ht="10.5" customHeight="1" outlineLevel="2">
      <c r="A953" s="282">
        <v>5</v>
      </c>
      <c r="B953" s="281">
        <v>2011</v>
      </c>
      <c r="C953" s="283" t="s">
        <v>363</v>
      </c>
      <c r="D953" s="291" t="s">
        <v>417</v>
      </c>
      <c r="E953" s="292" t="s">
        <v>1380</v>
      </c>
      <c r="F953" s="285">
        <v>40691</v>
      </c>
      <c r="G953" s="283" t="s">
        <v>844</v>
      </c>
      <c r="H953" s="281">
        <v>10</v>
      </c>
      <c r="I953" s="283" t="s">
        <v>1434</v>
      </c>
      <c r="J953" s="278"/>
      <c r="K953" s="313"/>
    </row>
    <row r="954" spans="1:11" s="333" customFormat="1" ht="10.5" customHeight="1" outlineLevel="2">
      <c r="A954" s="281">
        <v>10</v>
      </c>
      <c r="B954" s="282">
        <v>2011</v>
      </c>
      <c r="C954" s="283" t="s">
        <v>363</v>
      </c>
      <c r="D954" s="283" t="s">
        <v>417</v>
      </c>
      <c r="E954" s="284" t="s">
        <v>416</v>
      </c>
      <c r="F954" s="285">
        <v>40839</v>
      </c>
      <c r="G954" s="283" t="s">
        <v>947</v>
      </c>
      <c r="H954" s="281">
        <v>10</v>
      </c>
      <c r="I954" s="283" t="s">
        <v>475</v>
      </c>
      <c r="J954" s="278"/>
      <c r="K954" s="313"/>
    </row>
    <row r="955" spans="1:11" s="333" customFormat="1" ht="10.5" customHeight="1" outlineLevel="2">
      <c r="A955" s="282">
        <v>5</v>
      </c>
      <c r="B955" s="281">
        <v>2011</v>
      </c>
      <c r="C955" s="283" t="s">
        <v>363</v>
      </c>
      <c r="D955" s="291" t="s">
        <v>417</v>
      </c>
      <c r="E955" s="292" t="s">
        <v>325</v>
      </c>
      <c r="F955" s="285">
        <v>40685</v>
      </c>
      <c r="G955" s="283" t="s">
        <v>844</v>
      </c>
      <c r="H955" s="281">
        <v>3</v>
      </c>
      <c r="I955" s="283" t="s">
        <v>274</v>
      </c>
      <c r="J955" s="271"/>
      <c r="K955" s="313"/>
    </row>
    <row r="956" spans="1:13" s="333" customFormat="1" ht="10.5" customHeight="1" outlineLevel="2">
      <c r="A956" s="282">
        <v>5</v>
      </c>
      <c r="B956" s="281">
        <v>2011</v>
      </c>
      <c r="C956" s="283" t="s">
        <v>363</v>
      </c>
      <c r="D956" s="291" t="s">
        <v>417</v>
      </c>
      <c r="E956" s="292" t="s">
        <v>325</v>
      </c>
      <c r="F956" s="285">
        <v>40685</v>
      </c>
      <c r="G956" s="283" t="s">
        <v>845</v>
      </c>
      <c r="H956" s="281">
        <v>3</v>
      </c>
      <c r="I956" s="283" t="s">
        <v>578</v>
      </c>
      <c r="J956" s="307"/>
      <c r="K956" s="313"/>
      <c r="L956" s="313"/>
      <c r="M956" s="313"/>
    </row>
    <row r="957" spans="1:13" s="333" customFormat="1" ht="10.5" customHeight="1" outlineLevel="2">
      <c r="A957" s="286">
        <v>3</v>
      </c>
      <c r="B957" s="287">
        <v>2012</v>
      </c>
      <c r="C957" s="288" t="s">
        <v>363</v>
      </c>
      <c r="D957" s="288" t="s">
        <v>417</v>
      </c>
      <c r="E957" s="289" t="s">
        <v>422</v>
      </c>
      <c r="F957" s="290">
        <v>40972</v>
      </c>
      <c r="G957" s="288" t="s">
        <v>844</v>
      </c>
      <c r="H957" s="286">
        <v>10</v>
      </c>
      <c r="I957" s="288" t="s">
        <v>426</v>
      </c>
      <c r="K957" s="313"/>
      <c r="L957" s="313"/>
      <c r="M957" s="313"/>
    </row>
    <row r="958" spans="1:10" s="278" customFormat="1" ht="10.5" customHeight="1" outlineLevel="2">
      <c r="A958" s="286">
        <v>3</v>
      </c>
      <c r="B958" s="287">
        <v>2012</v>
      </c>
      <c r="C958" s="288" t="s">
        <v>363</v>
      </c>
      <c r="D958" s="288" t="s">
        <v>417</v>
      </c>
      <c r="E958" s="289" t="s">
        <v>422</v>
      </c>
      <c r="F958" s="290">
        <v>40972</v>
      </c>
      <c r="G958" s="288" t="s">
        <v>1065</v>
      </c>
      <c r="H958" s="286">
        <v>3</v>
      </c>
      <c r="I958" s="288" t="s">
        <v>185</v>
      </c>
      <c r="J958" s="313"/>
    </row>
    <row r="959" spans="1:13" s="333" customFormat="1" ht="10.5" customHeight="1" outlineLevel="2">
      <c r="A959" s="286">
        <v>3</v>
      </c>
      <c r="B959" s="287">
        <v>2012</v>
      </c>
      <c r="C959" s="288" t="s">
        <v>363</v>
      </c>
      <c r="D959" s="288" t="s">
        <v>417</v>
      </c>
      <c r="E959" s="289" t="s">
        <v>422</v>
      </c>
      <c r="F959" s="290">
        <v>40972</v>
      </c>
      <c r="G959" s="288" t="s">
        <v>1066</v>
      </c>
      <c r="H959" s="286">
        <v>7</v>
      </c>
      <c r="I959" s="288" t="s">
        <v>502</v>
      </c>
      <c r="K959" s="313"/>
      <c r="L959" s="313"/>
      <c r="M959" s="313"/>
    </row>
    <row r="960" spans="1:13" s="333" customFormat="1" ht="10.5" customHeight="1" outlineLevel="2">
      <c r="A960" s="286">
        <v>3</v>
      </c>
      <c r="B960" s="287">
        <v>2012</v>
      </c>
      <c r="C960" s="288" t="s">
        <v>363</v>
      </c>
      <c r="D960" s="288" t="s">
        <v>417</v>
      </c>
      <c r="E960" s="289" t="s">
        <v>422</v>
      </c>
      <c r="F960" s="290">
        <v>40972</v>
      </c>
      <c r="G960" s="288" t="s">
        <v>1067</v>
      </c>
      <c r="H960" s="286">
        <v>3</v>
      </c>
      <c r="I960" s="288" t="s">
        <v>496</v>
      </c>
      <c r="K960" s="313"/>
      <c r="L960" s="313"/>
      <c r="M960" s="313"/>
    </row>
    <row r="961" spans="1:10" s="313" customFormat="1" ht="10.5" customHeight="1" outlineLevel="2">
      <c r="A961" s="286">
        <v>3</v>
      </c>
      <c r="B961" s="287">
        <v>2012</v>
      </c>
      <c r="C961" s="319" t="s">
        <v>363</v>
      </c>
      <c r="D961" s="288" t="s">
        <v>417</v>
      </c>
      <c r="E961" s="289" t="s">
        <v>422</v>
      </c>
      <c r="F961" s="290">
        <v>40972</v>
      </c>
      <c r="G961" s="288" t="s">
        <v>1068</v>
      </c>
      <c r="H961" s="286">
        <v>3</v>
      </c>
      <c r="I961" s="288" t="s">
        <v>495</v>
      </c>
      <c r="J961" s="333"/>
    </row>
    <row r="962" spans="1:10" s="313" customFormat="1" ht="10.5" customHeight="1" outlineLevel="2">
      <c r="A962" s="439">
        <v>6</v>
      </c>
      <c r="B962" s="439">
        <v>2012</v>
      </c>
      <c r="C962" s="440" t="s">
        <v>363</v>
      </c>
      <c r="D962" s="440" t="s">
        <v>417</v>
      </c>
      <c r="E962" s="468" t="s">
        <v>375</v>
      </c>
      <c r="F962" s="469">
        <v>41076</v>
      </c>
      <c r="G962" s="441" t="s">
        <v>1445</v>
      </c>
      <c r="H962" s="439">
        <v>10</v>
      </c>
      <c r="I962" s="440" t="s">
        <v>379</v>
      </c>
      <c r="J962" s="333"/>
    </row>
    <row r="963" spans="1:13" s="313" customFormat="1" ht="10.5" customHeight="1" outlineLevel="2">
      <c r="A963" s="439">
        <v>6</v>
      </c>
      <c r="B963" s="439">
        <v>2012</v>
      </c>
      <c r="C963" s="440" t="s">
        <v>363</v>
      </c>
      <c r="D963" s="440" t="s">
        <v>417</v>
      </c>
      <c r="E963" s="468" t="s">
        <v>375</v>
      </c>
      <c r="F963" s="469">
        <v>41076</v>
      </c>
      <c r="G963" s="441" t="s">
        <v>1068</v>
      </c>
      <c r="H963" s="439">
        <v>5</v>
      </c>
      <c r="I963" s="440" t="s">
        <v>396</v>
      </c>
      <c r="J963" s="333"/>
      <c r="L963" s="333"/>
      <c r="M963" s="333"/>
    </row>
    <row r="964" spans="1:13" s="313" customFormat="1" ht="10.5" customHeight="1" outlineLevel="2">
      <c r="A964" s="439">
        <v>7</v>
      </c>
      <c r="B964" s="439">
        <v>2012</v>
      </c>
      <c r="C964" s="440" t="s">
        <v>363</v>
      </c>
      <c r="D964" s="440" t="s">
        <v>417</v>
      </c>
      <c r="E964" s="468" t="s">
        <v>400</v>
      </c>
      <c r="F964" s="469">
        <v>41098</v>
      </c>
      <c r="G964" s="441" t="s">
        <v>1445</v>
      </c>
      <c r="H964" s="439">
        <v>5</v>
      </c>
      <c r="I964" s="440" t="s">
        <v>364</v>
      </c>
      <c r="J964" s="333"/>
      <c r="K964" s="307"/>
      <c r="L964" s="333"/>
      <c r="M964" s="333"/>
    </row>
    <row r="965" spans="1:13" s="313" customFormat="1" ht="10.5" customHeight="1" outlineLevel="2">
      <c r="A965" s="439">
        <v>5</v>
      </c>
      <c r="B965" s="439">
        <v>2012</v>
      </c>
      <c r="C965" s="440" t="s">
        <v>363</v>
      </c>
      <c r="D965" s="440" t="s">
        <v>417</v>
      </c>
      <c r="E965" s="468" t="s">
        <v>325</v>
      </c>
      <c r="F965" s="469">
        <v>41049</v>
      </c>
      <c r="G965" s="441" t="s">
        <v>1371</v>
      </c>
      <c r="H965" s="439">
        <v>7</v>
      </c>
      <c r="I965" s="440" t="s">
        <v>273</v>
      </c>
      <c r="J965" s="333"/>
      <c r="L965" s="333"/>
      <c r="M965" s="333"/>
    </row>
    <row r="966" spans="1:13" s="313" customFormat="1" ht="10.5" customHeight="1" outlineLevel="2">
      <c r="A966" s="439">
        <v>5</v>
      </c>
      <c r="B966" s="439">
        <v>2012</v>
      </c>
      <c r="C966" s="440" t="s">
        <v>363</v>
      </c>
      <c r="D966" s="440" t="s">
        <v>417</v>
      </c>
      <c r="E966" s="468" t="s">
        <v>325</v>
      </c>
      <c r="F966" s="469">
        <v>41049</v>
      </c>
      <c r="G966" s="441" t="s">
        <v>1372</v>
      </c>
      <c r="H966" s="439">
        <v>7</v>
      </c>
      <c r="I966" s="440" t="s">
        <v>275</v>
      </c>
      <c r="J966" s="307"/>
      <c r="K966" s="333"/>
      <c r="L966" s="333"/>
      <c r="M966" s="333"/>
    </row>
    <row r="967" spans="1:10" s="333" customFormat="1" ht="10.5" customHeight="1" outlineLevel="2">
      <c r="A967" s="439">
        <v>5</v>
      </c>
      <c r="B967" s="439">
        <v>2012</v>
      </c>
      <c r="C967" s="440" t="s">
        <v>363</v>
      </c>
      <c r="D967" s="440" t="s">
        <v>417</v>
      </c>
      <c r="E967" s="468" t="s">
        <v>325</v>
      </c>
      <c r="F967" s="469">
        <v>41049</v>
      </c>
      <c r="G967" s="441" t="s">
        <v>1373</v>
      </c>
      <c r="H967" s="439">
        <v>7</v>
      </c>
      <c r="I967" s="440" t="s">
        <v>1374</v>
      </c>
      <c r="J967" s="307"/>
    </row>
    <row r="968" spans="1:16" s="333" customFormat="1" ht="10.5" customHeight="1" outlineLevel="2">
      <c r="A968" s="470">
        <v>2</v>
      </c>
      <c r="B968" s="470">
        <v>2013</v>
      </c>
      <c r="C968" s="471" t="s">
        <v>363</v>
      </c>
      <c r="D968" s="471" t="s">
        <v>417</v>
      </c>
      <c r="E968" s="472" t="s">
        <v>378</v>
      </c>
      <c r="F968" s="473">
        <v>41321</v>
      </c>
      <c r="G968" s="474" t="s">
        <v>1445</v>
      </c>
      <c r="H968" s="470">
        <v>5</v>
      </c>
      <c r="I968" s="471" t="s">
        <v>364</v>
      </c>
      <c r="J968" s="313"/>
      <c r="L968" s="322"/>
      <c r="M968" s="322"/>
      <c r="P968" s="342"/>
    </row>
    <row r="969" spans="1:16" s="333" customFormat="1" ht="10.5" customHeight="1" outlineLevel="2">
      <c r="A969" s="470">
        <v>2</v>
      </c>
      <c r="B969" s="470">
        <v>2013</v>
      </c>
      <c r="C969" s="471" t="s">
        <v>363</v>
      </c>
      <c r="D969" s="471" t="s">
        <v>417</v>
      </c>
      <c r="E969" s="472" t="s">
        <v>397</v>
      </c>
      <c r="F969" s="473">
        <v>41315</v>
      </c>
      <c r="G969" s="474" t="s">
        <v>1619</v>
      </c>
      <c r="H969" s="470">
        <v>10</v>
      </c>
      <c r="I969" s="471" t="s">
        <v>379</v>
      </c>
      <c r="J969" s="313"/>
      <c r="K969" s="313"/>
      <c r="P969" s="342"/>
    </row>
    <row r="970" spans="1:16" s="333" customFormat="1" ht="10.5" customHeight="1" outlineLevel="2">
      <c r="A970" s="273">
        <v>3</v>
      </c>
      <c r="B970" s="273">
        <v>2013</v>
      </c>
      <c r="C970" s="275" t="s">
        <v>363</v>
      </c>
      <c r="D970" s="293" t="s">
        <v>417</v>
      </c>
      <c r="E970" s="279" t="s">
        <v>422</v>
      </c>
      <c r="F970" s="277">
        <v>41336</v>
      </c>
      <c r="G970" s="275" t="s">
        <v>844</v>
      </c>
      <c r="H970" s="273">
        <v>10</v>
      </c>
      <c r="I970" s="275" t="s">
        <v>426</v>
      </c>
      <c r="J970" s="313"/>
      <c r="P970" s="342"/>
    </row>
    <row r="971" spans="1:16" s="333" customFormat="1" ht="10.5" customHeight="1" outlineLevel="2">
      <c r="A971" s="273">
        <v>3</v>
      </c>
      <c r="B971" s="273">
        <v>2013</v>
      </c>
      <c r="C971" s="275" t="s">
        <v>363</v>
      </c>
      <c r="D971" s="293" t="s">
        <v>417</v>
      </c>
      <c r="E971" s="279" t="s">
        <v>422</v>
      </c>
      <c r="F971" s="277">
        <v>41336</v>
      </c>
      <c r="G971" s="275" t="s">
        <v>1712</v>
      </c>
      <c r="H971" s="273">
        <v>7</v>
      </c>
      <c r="I971" s="275" t="s">
        <v>1004</v>
      </c>
      <c r="J971" s="313"/>
      <c r="P971" s="342"/>
    </row>
    <row r="972" spans="1:16" s="333" customFormat="1" ht="10.5" customHeight="1" outlineLevel="2">
      <c r="A972" s="273">
        <v>3</v>
      </c>
      <c r="B972" s="273">
        <v>2013</v>
      </c>
      <c r="C972" s="275" t="s">
        <v>363</v>
      </c>
      <c r="D972" s="293" t="s">
        <v>417</v>
      </c>
      <c r="E972" s="279" t="s">
        <v>422</v>
      </c>
      <c r="F972" s="277">
        <v>41336</v>
      </c>
      <c r="G972" s="275" t="s">
        <v>1713</v>
      </c>
      <c r="H972" s="273">
        <v>7</v>
      </c>
      <c r="I972" s="275" t="s">
        <v>70</v>
      </c>
      <c r="J972" s="313"/>
      <c r="K972" s="271"/>
      <c r="P972" s="342"/>
    </row>
    <row r="973" spans="1:16" s="333" customFormat="1" ht="10.5" customHeight="1" outlineLevel="2">
      <c r="A973" s="273">
        <v>6</v>
      </c>
      <c r="B973" s="273">
        <v>2013</v>
      </c>
      <c r="C973" s="293" t="s">
        <v>363</v>
      </c>
      <c r="D973" s="275" t="s">
        <v>417</v>
      </c>
      <c r="E973" s="279" t="s">
        <v>325</v>
      </c>
      <c r="F973" s="277">
        <v>41434</v>
      </c>
      <c r="G973" s="275" t="s">
        <v>1949</v>
      </c>
      <c r="H973" s="273">
        <v>3</v>
      </c>
      <c r="I973" s="275" t="s">
        <v>243</v>
      </c>
      <c r="J973" s="313"/>
      <c r="P973" s="342"/>
    </row>
    <row r="974" spans="1:16" s="333" customFormat="1" ht="10.5" customHeight="1" outlineLevel="2">
      <c r="A974" s="273">
        <v>6</v>
      </c>
      <c r="B974" s="273">
        <v>2013</v>
      </c>
      <c r="C974" s="293" t="s">
        <v>363</v>
      </c>
      <c r="D974" s="275" t="s">
        <v>417</v>
      </c>
      <c r="E974" s="279" t="s">
        <v>325</v>
      </c>
      <c r="F974" s="277">
        <v>41434</v>
      </c>
      <c r="G974" s="275" t="s">
        <v>1950</v>
      </c>
      <c r="H974" s="273">
        <v>3</v>
      </c>
      <c r="I974" s="275" t="s">
        <v>291</v>
      </c>
      <c r="J974" s="278"/>
      <c r="P974" s="342"/>
    </row>
    <row r="975" spans="1:16" s="322" customFormat="1" ht="10.5" customHeight="1" outlineLevel="2">
      <c r="A975" s="273">
        <v>6</v>
      </c>
      <c r="B975" s="273">
        <v>2013</v>
      </c>
      <c r="C975" s="293" t="s">
        <v>363</v>
      </c>
      <c r="D975" s="275" t="s">
        <v>417</v>
      </c>
      <c r="E975" s="279" t="s">
        <v>325</v>
      </c>
      <c r="F975" s="277">
        <v>41434</v>
      </c>
      <c r="G975" s="275" t="s">
        <v>1951</v>
      </c>
      <c r="H975" s="273">
        <v>3</v>
      </c>
      <c r="I975" s="275" t="s">
        <v>520</v>
      </c>
      <c r="J975" s="278"/>
      <c r="K975" s="333"/>
      <c r="L975" s="271"/>
      <c r="M975" s="271"/>
      <c r="P975" s="281"/>
    </row>
    <row r="976" spans="1:16" s="278" customFormat="1" ht="10.5" customHeight="1" outlineLevel="2">
      <c r="A976" s="273">
        <v>10</v>
      </c>
      <c r="B976" s="274">
        <v>2013</v>
      </c>
      <c r="C976" s="275" t="s">
        <v>363</v>
      </c>
      <c r="D976" s="275" t="s">
        <v>417</v>
      </c>
      <c r="E976" s="276" t="s">
        <v>416</v>
      </c>
      <c r="F976" s="277">
        <v>41560</v>
      </c>
      <c r="G976" s="275" t="s">
        <v>1952</v>
      </c>
      <c r="H976" s="273">
        <v>3</v>
      </c>
      <c r="I976" s="275" t="s">
        <v>945</v>
      </c>
      <c r="P976" s="273"/>
    </row>
    <row r="977" spans="1:16" s="278" customFormat="1" ht="10.5" customHeight="1" outlineLevel="1">
      <c r="A977" s="273"/>
      <c r="B977" s="274"/>
      <c r="C977" s="275"/>
      <c r="D977" s="275" t="s">
        <v>418</v>
      </c>
      <c r="E977" s="276"/>
      <c r="F977" s="277"/>
      <c r="G977" s="275"/>
      <c r="H977" s="273">
        <f>SUBTOTAL(9,H953:H976)</f>
        <v>144</v>
      </c>
      <c r="I977" s="275"/>
      <c r="P977" s="273"/>
    </row>
    <row r="978" spans="1:16" s="333" customFormat="1" ht="10.5" customHeight="1" outlineLevel="2">
      <c r="A978" s="295">
        <v>2</v>
      </c>
      <c r="B978" s="295">
        <v>2011</v>
      </c>
      <c r="C978" s="296" t="s">
        <v>363</v>
      </c>
      <c r="D978" s="296" t="s">
        <v>484</v>
      </c>
      <c r="E978" s="297" t="s">
        <v>386</v>
      </c>
      <c r="F978" s="298">
        <v>40595</v>
      </c>
      <c r="G978" s="299" t="s">
        <v>150</v>
      </c>
      <c r="H978" s="295">
        <v>10</v>
      </c>
      <c r="I978" s="296" t="s">
        <v>396</v>
      </c>
      <c r="J978" s="278"/>
      <c r="L978" s="271"/>
      <c r="M978" s="271"/>
      <c r="P978" s="342"/>
    </row>
    <row r="979" spans="1:16" s="333" customFormat="1" ht="10.5" customHeight="1" outlineLevel="2">
      <c r="A979" s="281">
        <v>10</v>
      </c>
      <c r="B979" s="282">
        <v>2011</v>
      </c>
      <c r="C979" s="283" t="s">
        <v>363</v>
      </c>
      <c r="D979" s="283" t="s">
        <v>80</v>
      </c>
      <c r="E979" s="284" t="s">
        <v>416</v>
      </c>
      <c r="F979" s="285">
        <v>40839</v>
      </c>
      <c r="G979" s="283" t="s">
        <v>948</v>
      </c>
      <c r="H979" s="281">
        <v>7</v>
      </c>
      <c r="I979" s="283" t="s">
        <v>432</v>
      </c>
      <c r="J979" s="278"/>
      <c r="L979" s="316"/>
      <c r="M979" s="316"/>
      <c r="P979" s="342"/>
    </row>
    <row r="980" spans="1:16" s="278" customFormat="1" ht="10.5" customHeight="1" outlineLevel="2">
      <c r="A980" s="281">
        <v>10</v>
      </c>
      <c r="B980" s="282">
        <v>2011</v>
      </c>
      <c r="C980" s="283" t="s">
        <v>363</v>
      </c>
      <c r="D980" s="283" t="s">
        <v>80</v>
      </c>
      <c r="E980" s="284" t="s">
        <v>416</v>
      </c>
      <c r="F980" s="285">
        <v>40839</v>
      </c>
      <c r="G980" s="283" t="s">
        <v>949</v>
      </c>
      <c r="H980" s="281">
        <v>3</v>
      </c>
      <c r="I980" s="283" t="s">
        <v>95</v>
      </c>
      <c r="P980" s="273"/>
    </row>
    <row r="981" spans="1:16" s="278" customFormat="1" ht="10.5" customHeight="1" outlineLevel="2">
      <c r="A981" s="286">
        <v>3</v>
      </c>
      <c r="B981" s="287">
        <v>2012</v>
      </c>
      <c r="C981" s="288" t="s">
        <v>363</v>
      </c>
      <c r="D981" s="288" t="s">
        <v>80</v>
      </c>
      <c r="E981" s="289" t="s">
        <v>422</v>
      </c>
      <c r="F981" s="290">
        <v>40972</v>
      </c>
      <c r="G981" s="288" t="s">
        <v>1069</v>
      </c>
      <c r="H981" s="286">
        <v>7</v>
      </c>
      <c r="I981" s="288" t="s">
        <v>184</v>
      </c>
      <c r="J981" s="333"/>
      <c r="P981" s="273"/>
    </row>
    <row r="982" spans="1:16" s="333" customFormat="1" ht="10.5" customHeight="1" outlineLevel="2">
      <c r="A982" s="286">
        <v>10</v>
      </c>
      <c r="B982" s="287">
        <v>2012</v>
      </c>
      <c r="C982" s="288" t="s">
        <v>363</v>
      </c>
      <c r="D982" s="288" t="s">
        <v>80</v>
      </c>
      <c r="E982" s="289" t="s">
        <v>470</v>
      </c>
      <c r="F982" s="290">
        <v>41182</v>
      </c>
      <c r="G982" s="288" t="s">
        <v>1569</v>
      </c>
      <c r="H982" s="286">
        <v>10</v>
      </c>
      <c r="I982" s="288" t="s">
        <v>460</v>
      </c>
      <c r="J982" s="281"/>
      <c r="K982" s="313"/>
      <c r="L982" s="316"/>
      <c r="M982" s="316"/>
      <c r="P982" s="342"/>
    </row>
    <row r="983" spans="1:16" s="316" customFormat="1" ht="10.5" customHeight="1" outlineLevel="2">
      <c r="A983" s="286">
        <v>10</v>
      </c>
      <c r="B983" s="287">
        <v>2012</v>
      </c>
      <c r="C983" s="288" t="s">
        <v>363</v>
      </c>
      <c r="D983" s="288" t="s">
        <v>80</v>
      </c>
      <c r="E983" s="289" t="s">
        <v>416</v>
      </c>
      <c r="F983" s="290">
        <v>41196</v>
      </c>
      <c r="G983" s="288" t="s">
        <v>1570</v>
      </c>
      <c r="H983" s="286">
        <v>10</v>
      </c>
      <c r="I983" s="288" t="s">
        <v>454</v>
      </c>
      <c r="J983" s="333"/>
      <c r="K983" s="313"/>
      <c r="P983" s="340"/>
    </row>
    <row r="984" spans="1:16" s="335" customFormat="1" ht="10.5" customHeight="1" outlineLevel="2">
      <c r="A984" s="286">
        <v>10</v>
      </c>
      <c r="B984" s="287">
        <v>2012</v>
      </c>
      <c r="C984" s="288" t="s">
        <v>363</v>
      </c>
      <c r="D984" s="288" t="s">
        <v>80</v>
      </c>
      <c r="E984" s="289" t="s">
        <v>416</v>
      </c>
      <c r="F984" s="290">
        <v>41196</v>
      </c>
      <c r="G984" s="288" t="s">
        <v>1569</v>
      </c>
      <c r="H984" s="286">
        <v>10</v>
      </c>
      <c r="I984" s="288" t="s">
        <v>865</v>
      </c>
      <c r="J984" s="307"/>
      <c r="K984" s="313"/>
      <c r="L984" s="316"/>
      <c r="M984" s="316"/>
      <c r="P984" s="346"/>
    </row>
    <row r="985" spans="1:16" s="316" customFormat="1" ht="10.5" customHeight="1" outlineLevel="2">
      <c r="A985" s="286">
        <v>9</v>
      </c>
      <c r="B985" s="287">
        <v>2012</v>
      </c>
      <c r="C985" s="288" t="s">
        <v>363</v>
      </c>
      <c r="D985" s="288" t="s">
        <v>80</v>
      </c>
      <c r="E985" s="289" t="s">
        <v>612</v>
      </c>
      <c r="F985" s="290">
        <v>41161</v>
      </c>
      <c r="G985" s="288" t="s">
        <v>1464</v>
      </c>
      <c r="H985" s="286">
        <v>5</v>
      </c>
      <c r="I985" s="288" t="s">
        <v>459</v>
      </c>
      <c r="J985" s="307"/>
      <c r="K985" s="313"/>
      <c r="L985" s="335"/>
      <c r="M985" s="335"/>
      <c r="P985" s="340"/>
    </row>
    <row r="986" spans="1:16" s="316" customFormat="1" ht="10.5" customHeight="1" outlineLevel="2">
      <c r="A986" s="273">
        <v>3</v>
      </c>
      <c r="B986" s="273">
        <v>2013</v>
      </c>
      <c r="C986" s="275" t="s">
        <v>363</v>
      </c>
      <c r="D986" s="293" t="s">
        <v>80</v>
      </c>
      <c r="E986" s="279" t="s">
        <v>422</v>
      </c>
      <c r="F986" s="277">
        <v>41336</v>
      </c>
      <c r="G986" s="275" t="s">
        <v>1714</v>
      </c>
      <c r="H986" s="273">
        <v>3</v>
      </c>
      <c r="I986" s="275" t="s">
        <v>67</v>
      </c>
      <c r="J986" s="307"/>
      <c r="K986" s="313"/>
      <c r="L986" s="335"/>
      <c r="M986" s="335"/>
      <c r="P986" s="340"/>
    </row>
    <row r="987" spans="1:16" s="335" customFormat="1" ht="10.5" customHeight="1" outlineLevel="2">
      <c r="A987" s="273">
        <v>2</v>
      </c>
      <c r="B987" s="273">
        <v>2013</v>
      </c>
      <c r="C987" s="275" t="s">
        <v>363</v>
      </c>
      <c r="D987" s="293" t="s">
        <v>80</v>
      </c>
      <c r="E987" s="279" t="s">
        <v>386</v>
      </c>
      <c r="F987" s="277">
        <v>41322</v>
      </c>
      <c r="G987" s="275"/>
      <c r="H987" s="273">
        <v>5</v>
      </c>
      <c r="I987" s="275" t="s">
        <v>364</v>
      </c>
      <c r="J987" s="271"/>
      <c r="K987" s="313"/>
      <c r="L987" s="316"/>
      <c r="M987" s="316"/>
      <c r="P987" s="346"/>
    </row>
    <row r="988" spans="1:16" s="335" customFormat="1" ht="10.5" customHeight="1" outlineLevel="2">
      <c r="A988" s="273">
        <v>6</v>
      </c>
      <c r="B988" s="273">
        <v>2013</v>
      </c>
      <c r="C988" s="293" t="s">
        <v>363</v>
      </c>
      <c r="D988" s="275" t="s">
        <v>80</v>
      </c>
      <c r="E988" s="279" t="s">
        <v>325</v>
      </c>
      <c r="F988" s="277">
        <v>41434</v>
      </c>
      <c r="G988" s="275" t="s">
        <v>1953</v>
      </c>
      <c r="H988" s="273">
        <v>3</v>
      </c>
      <c r="I988" s="275" t="s">
        <v>295</v>
      </c>
      <c r="J988" s="271"/>
      <c r="K988" s="333"/>
      <c r="P988" s="346"/>
    </row>
    <row r="989" spans="1:16" s="324" customFormat="1" ht="10.5" customHeight="1" outlineLevel="2">
      <c r="A989" s="273">
        <v>6</v>
      </c>
      <c r="B989" s="273">
        <v>2013</v>
      </c>
      <c r="C989" s="293" t="s">
        <v>363</v>
      </c>
      <c r="D989" s="275" t="s">
        <v>80</v>
      </c>
      <c r="E989" s="279" t="s">
        <v>325</v>
      </c>
      <c r="F989" s="277">
        <v>41434</v>
      </c>
      <c r="G989" s="275" t="s">
        <v>1954</v>
      </c>
      <c r="H989" s="273">
        <v>10</v>
      </c>
      <c r="I989" s="275" t="s">
        <v>1326</v>
      </c>
      <c r="J989" s="278"/>
      <c r="K989" s="333"/>
      <c r="P989" s="338"/>
    </row>
    <row r="990" spans="1:16" s="324" customFormat="1" ht="10.5" customHeight="1" outlineLevel="1">
      <c r="A990" s="273"/>
      <c r="B990" s="273"/>
      <c r="C990" s="293"/>
      <c r="D990" s="275" t="s">
        <v>485</v>
      </c>
      <c r="E990" s="279"/>
      <c r="F990" s="277"/>
      <c r="G990" s="275"/>
      <c r="H990" s="273">
        <f>SUBTOTAL(9,H978:H989)</f>
        <v>83</v>
      </c>
      <c r="I990" s="275"/>
      <c r="J990" s="278"/>
      <c r="K990" s="333"/>
      <c r="P990" s="338"/>
    </row>
    <row r="991" spans="1:16" s="477" customFormat="1" ht="10.5" customHeight="1" outlineLevel="2">
      <c r="A991" s="448">
        <v>10</v>
      </c>
      <c r="B991" s="456">
        <v>2011</v>
      </c>
      <c r="C991" s="449" t="s">
        <v>363</v>
      </c>
      <c r="D991" s="449" t="s">
        <v>420</v>
      </c>
      <c r="E991" s="457" t="s">
        <v>416</v>
      </c>
      <c r="F991" s="451">
        <v>40839</v>
      </c>
      <c r="G991" s="449" t="s">
        <v>950</v>
      </c>
      <c r="H991" s="448">
        <v>3</v>
      </c>
      <c r="I991" s="449" t="s">
        <v>254</v>
      </c>
      <c r="J991" s="454" t="s">
        <v>2180</v>
      </c>
      <c r="K991" s="481"/>
      <c r="P991" s="478"/>
    </row>
    <row r="992" spans="1:16" s="477" customFormat="1" ht="10.5" customHeight="1" outlineLevel="1">
      <c r="A992" s="448"/>
      <c r="B992" s="456"/>
      <c r="C992" s="449"/>
      <c r="D992" s="449" t="s">
        <v>421</v>
      </c>
      <c r="E992" s="457"/>
      <c r="F992" s="451"/>
      <c r="G992" s="449"/>
      <c r="H992" s="448">
        <f>SUBTOTAL(9,H991:H991)</f>
        <v>3</v>
      </c>
      <c r="I992" s="449"/>
      <c r="J992" s="454"/>
      <c r="K992" s="481"/>
      <c r="P992" s="478"/>
    </row>
    <row r="993" spans="1:16" s="324" customFormat="1" ht="10.5" customHeight="1" outlineLevel="2">
      <c r="A993" s="281">
        <v>10</v>
      </c>
      <c r="B993" s="282">
        <v>2011</v>
      </c>
      <c r="C993" s="283" t="s">
        <v>362</v>
      </c>
      <c r="D993" s="283" t="s">
        <v>204</v>
      </c>
      <c r="E993" s="284" t="s">
        <v>416</v>
      </c>
      <c r="F993" s="285">
        <v>40839</v>
      </c>
      <c r="G993" s="283" t="s">
        <v>951</v>
      </c>
      <c r="H993" s="281">
        <v>7</v>
      </c>
      <c r="I993" s="283" t="s">
        <v>101</v>
      </c>
      <c r="J993" s="333"/>
      <c r="K993" s="333"/>
      <c r="L993" s="333"/>
      <c r="M993" s="333"/>
      <c r="P993" s="338"/>
    </row>
    <row r="994" spans="1:16" s="324" customFormat="1" ht="10.5" customHeight="1" outlineLevel="2">
      <c r="A994" s="281">
        <v>10</v>
      </c>
      <c r="B994" s="282">
        <v>2011</v>
      </c>
      <c r="C994" s="283" t="s">
        <v>362</v>
      </c>
      <c r="D994" s="283" t="s">
        <v>204</v>
      </c>
      <c r="E994" s="284" t="s">
        <v>416</v>
      </c>
      <c r="F994" s="285">
        <v>40839</v>
      </c>
      <c r="G994" s="283" t="s">
        <v>952</v>
      </c>
      <c r="H994" s="281">
        <v>3</v>
      </c>
      <c r="I994" s="283" t="s">
        <v>398</v>
      </c>
      <c r="J994" s="333"/>
      <c r="K994" s="271"/>
      <c r="L994" s="333"/>
      <c r="M994" s="333"/>
      <c r="P994" s="338"/>
    </row>
    <row r="995" spans="1:16" s="333" customFormat="1" ht="10.5" customHeight="1" outlineLevel="2">
      <c r="A995" s="286">
        <v>10</v>
      </c>
      <c r="B995" s="287">
        <v>2012</v>
      </c>
      <c r="C995" s="288" t="s">
        <v>362</v>
      </c>
      <c r="D995" s="288" t="s">
        <v>204</v>
      </c>
      <c r="E995" s="289" t="s">
        <v>416</v>
      </c>
      <c r="F995" s="290">
        <v>41196</v>
      </c>
      <c r="G995" s="288" t="s">
        <v>1571</v>
      </c>
      <c r="H995" s="286">
        <v>3</v>
      </c>
      <c r="I995" s="288" t="s">
        <v>398</v>
      </c>
      <c r="K995" s="271"/>
      <c r="P995" s="342"/>
    </row>
    <row r="996" spans="1:16" s="333" customFormat="1" ht="10.5" customHeight="1" outlineLevel="2">
      <c r="A996" s="273">
        <v>6</v>
      </c>
      <c r="B996" s="273">
        <v>2013</v>
      </c>
      <c r="C996" s="293" t="s">
        <v>362</v>
      </c>
      <c r="D996" s="275" t="s">
        <v>204</v>
      </c>
      <c r="E996" s="279" t="s">
        <v>325</v>
      </c>
      <c r="F996" s="277">
        <v>41434</v>
      </c>
      <c r="G996" s="275" t="s">
        <v>1571</v>
      </c>
      <c r="H996" s="273">
        <v>3</v>
      </c>
      <c r="I996" s="275" t="s">
        <v>297</v>
      </c>
      <c r="J996" s="271"/>
      <c r="K996" s="271"/>
      <c r="L996" s="271"/>
      <c r="M996" s="271"/>
      <c r="P996" s="342"/>
    </row>
    <row r="997" spans="1:16" s="333" customFormat="1" ht="10.5" customHeight="1" outlineLevel="1">
      <c r="A997" s="273"/>
      <c r="B997" s="273"/>
      <c r="C997" s="293"/>
      <c r="D997" s="275" t="s">
        <v>205</v>
      </c>
      <c r="E997" s="279"/>
      <c r="F997" s="277"/>
      <c r="G997" s="275"/>
      <c r="H997" s="273">
        <f>SUBTOTAL(9,H993:H996)</f>
        <v>16</v>
      </c>
      <c r="I997" s="275"/>
      <c r="J997" s="271"/>
      <c r="K997" s="271"/>
      <c r="L997" s="271"/>
      <c r="M997" s="271"/>
      <c r="P997" s="342"/>
    </row>
    <row r="998" spans="1:16" s="333" customFormat="1" ht="10.5" customHeight="1" outlineLevel="2">
      <c r="A998" s="286">
        <v>10</v>
      </c>
      <c r="B998" s="287">
        <v>2012</v>
      </c>
      <c r="C998" s="288" t="s">
        <v>428</v>
      </c>
      <c r="D998" s="288" t="s">
        <v>1572</v>
      </c>
      <c r="E998" s="289" t="s">
        <v>416</v>
      </c>
      <c r="F998" s="290">
        <v>41196</v>
      </c>
      <c r="G998" s="288" t="s">
        <v>1573</v>
      </c>
      <c r="H998" s="286">
        <v>7</v>
      </c>
      <c r="I998" s="288" t="s">
        <v>432</v>
      </c>
      <c r="J998" s="271"/>
      <c r="K998" s="271"/>
      <c r="L998" s="271"/>
      <c r="M998" s="271"/>
      <c r="P998" s="342"/>
    </row>
    <row r="999" spans="1:16" s="278" customFormat="1" ht="10.5" customHeight="1" outlineLevel="2">
      <c r="A999" s="273">
        <v>10</v>
      </c>
      <c r="B999" s="274">
        <v>2013</v>
      </c>
      <c r="C999" s="275" t="s">
        <v>428</v>
      </c>
      <c r="D999" s="275" t="s">
        <v>1572</v>
      </c>
      <c r="E999" s="276" t="s">
        <v>416</v>
      </c>
      <c r="F999" s="277">
        <v>41560</v>
      </c>
      <c r="G999" s="275" t="s">
        <v>1955</v>
      </c>
      <c r="H999" s="273">
        <v>10</v>
      </c>
      <c r="I999" s="275" t="s">
        <v>454</v>
      </c>
      <c r="P999" s="273"/>
    </row>
    <row r="1000" spans="1:16" s="278" customFormat="1" ht="10.5" customHeight="1" outlineLevel="1">
      <c r="A1000" s="273"/>
      <c r="B1000" s="274"/>
      <c r="C1000" s="275"/>
      <c r="D1000" s="275" t="s">
        <v>1574</v>
      </c>
      <c r="E1000" s="276"/>
      <c r="F1000" s="277"/>
      <c r="G1000" s="275"/>
      <c r="H1000" s="273">
        <f>SUBTOTAL(9,H998:H999)</f>
        <v>17</v>
      </c>
      <c r="I1000" s="275"/>
      <c r="P1000" s="273"/>
    </row>
    <row r="1001" spans="1:16" s="278" customFormat="1" ht="10.5" customHeight="1" outlineLevel="2">
      <c r="A1001" s="273">
        <v>3</v>
      </c>
      <c r="B1001" s="274">
        <v>2013</v>
      </c>
      <c r="C1001" s="275" t="s">
        <v>428</v>
      </c>
      <c r="D1001" s="275" t="s">
        <v>1725</v>
      </c>
      <c r="E1001" s="279" t="s">
        <v>394</v>
      </c>
      <c r="F1001" s="277">
        <v>41350</v>
      </c>
      <c r="G1001" s="275" t="s">
        <v>1726</v>
      </c>
      <c r="H1001" s="273">
        <v>5</v>
      </c>
      <c r="I1001" s="275" t="s">
        <v>486</v>
      </c>
      <c r="P1001" s="273"/>
    </row>
    <row r="1002" spans="1:16" s="278" customFormat="1" ht="10.5" customHeight="1" outlineLevel="2">
      <c r="A1002" s="273">
        <v>3</v>
      </c>
      <c r="B1002" s="274">
        <v>2013</v>
      </c>
      <c r="C1002" s="275" t="s">
        <v>428</v>
      </c>
      <c r="D1002" s="275" t="s">
        <v>1725</v>
      </c>
      <c r="E1002" s="279" t="s">
        <v>394</v>
      </c>
      <c r="F1002" s="277">
        <v>41350</v>
      </c>
      <c r="G1002" s="275" t="s">
        <v>1727</v>
      </c>
      <c r="H1002" s="273">
        <v>5</v>
      </c>
      <c r="I1002" s="275" t="s">
        <v>464</v>
      </c>
      <c r="P1002" s="273"/>
    </row>
    <row r="1003" spans="1:16" s="278" customFormat="1" ht="10.5" customHeight="1" outlineLevel="1">
      <c r="A1003" s="273"/>
      <c r="B1003" s="274"/>
      <c r="C1003" s="275"/>
      <c r="D1003" s="275" t="s">
        <v>1728</v>
      </c>
      <c r="E1003" s="279"/>
      <c r="F1003" s="277"/>
      <c r="G1003" s="275"/>
      <c r="H1003" s="273">
        <f>SUBTOTAL(9,H1001:H1002)</f>
        <v>10</v>
      </c>
      <c r="I1003" s="275"/>
      <c r="P1003" s="273"/>
    </row>
    <row r="1004" spans="1:16" s="278" customFormat="1" ht="10.5" customHeight="1">
      <c r="A1004" s="273"/>
      <c r="B1004" s="274"/>
      <c r="C1004" s="275"/>
      <c r="D1004" s="275" t="s">
        <v>419</v>
      </c>
      <c r="E1004" s="279"/>
      <c r="F1004" s="277"/>
      <c r="G1004" s="275"/>
      <c r="H1004" s="273">
        <f>SUBTOTAL(9,H2:H1002)</f>
        <v>5675</v>
      </c>
      <c r="I1004" s="275"/>
      <c r="P1004" s="273"/>
    </row>
    <row r="1005" spans="1:16" s="326" customFormat="1" ht="10.5" customHeight="1">
      <c r="A1005" s="265"/>
      <c r="B1005" s="266"/>
      <c r="C1005" s="267"/>
      <c r="D1005" s="267"/>
      <c r="E1005" s="268"/>
      <c r="F1005" s="269"/>
      <c r="G1005" s="267"/>
      <c r="H1005" s="265"/>
      <c r="I1005" s="267"/>
      <c r="P1005" s="265"/>
    </row>
    <row r="1006" spans="1:16" s="326" customFormat="1" ht="10.5" customHeight="1">
      <c r="A1006" s="265"/>
      <c r="B1006" s="266"/>
      <c r="C1006" s="267"/>
      <c r="D1006" s="267"/>
      <c r="E1006" s="268"/>
      <c r="F1006" s="269"/>
      <c r="G1006" s="267"/>
      <c r="H1006" s="265"/>
      <c r="I1006" s="267"/>
      <c r="P1006" s="265"/>
    </row>
    <row r="1007" spans="1:16" s="326" customFormat="1" ht="10.5" customHeight="1">
      <c r="A1007" s="265"/>
      <c r="B1007" s="266"/>
      <c r="C1007" s="267"/>
      <c r="D1007" s="267"/>
      <c r="E1007" s="268"/>
      <c r="F1007" s="269"/>
      <c r="G1007" s="267"/>
      <c r="H1007" s="265"/>
      <c r="I1007" s="267"/>
      <c r="P1007" s="265"/>
    </row>
    <row r="1008" spans="1:16" s="326" customFormat="1" ht="10.5" customHeight="1">
      <c r="A1008" s="265"/>
      <c r="B1008" s="266"/>
      <c r="C1008" s="267"/>
      <c r="D1008" s="267"/>
      <c r="E1008" s="268"/>
      <c r="F1008" s="269"/>
      <c r="G1008" s="267"/>
      <c r="H1008" s="265"/>
      <c r="I1008" s="267"/>
      <c r="P1008" s="265"/>
    </row>
    <row r="1009" spans="1:16" s="326" customFormat="1" ht="10.5" customHeight="1">
      <c r="A1009" s="265"/>
      <c r="B1009" s="266"/>
      <c r="C1009" s="267"/>
      <c r="D1009" s="267"/>
      <c r="E1009" s="268"/>
      <c r="F1009" s="269"/>
      <c r="G1009" s="267"/>
      <c r="H1009" s="265"/>
      <c r="I1009" s="267"/>
      <c r="P1009" s="265"/>
    </row>
    <row r="1010" spans="1:16" s="326" customFormat="1" ht="10.5" customHeight="1">
      <c r="A1010" s="265"/>
      <c r="B1010" s="266"/>
      <c r="C1010" s="267"/>
      <c r="D1010" s="267"/>
      <c r="E1010" s="268"/>
      <c r="F1010" s="269"/>
      <c r="G1010" s="267"/>
      <c r="H1010" s="265"/>
      <c r="I1010" s="267"/>
      <c r="P1010" s="265"/>
    </row>
    <row r="1011" spans="1:16" s="326" customFormat="1" ht="10.5" customHeight="1">
      <c r="A1011" s="265"/>
      <c r="B1011" s="266"/>
      <c r="C1011" s="267"/>
      <c r="D1011" s="267"/>
      <c r="E1011" s="268"/>
      <c r="F1011" s="269"/>
      <c r="G1011" s="267"/>
      <c r="H1011" s="265"/>
      <c r="I1011" s="267"/>
      <c r="P1011" s="265"/>
    </row>
    <row r="1012" spans="1:16" s="326" customFormat="1" ht="10.5" customHeight="1">
      <c r="A1012" s="265"/>
      <c r="B1012" s="266"/>
      <c r="C1012" s="267"/>
      <c r="D1012" s="267"/>
      <c r="E1012" s="268"/>
      <c r="F1012" s="269"/>
      <c r="G1012" s="267"/>
      <c r="H1012" s="265"/>
      <c r="I1012" s="267"/>
      <c r="P1012" s="265"/>
    </row>
    <row r="1013" spans="1:16" s="326" customFormat="1" ht="10.5" customHeight="1">
      <c r="A1013" s="265"/>
      <c r="B1013" s="266"/>
      <c r="C1013" s="267"/>
      <c r="D1013" s="267"/>
      <c r="E1013" s="268"/>
      <c r="F1013" s="269"/>
      <c r="G1013" s="267"/>
      <c r="H1013" s="265"/>
      <c r="I1013" s="267"/>
      <c r="P1013" s="265"/>
    </row>
    <row r="1014" spans="1:16" s="326" customFormat="1" ht="10.5" customHeight="1">
      <c r="A1014" s="265"/>
      <c r="B1014" s="266"/>
      <c r="C1014" s="267"/>
      <c r="D1014" s="267"/>
      <c r="E1014" s="268"/>
      <c r="F1014" s="269"/>
      <c r="G1014" s="267"/>
      <c r="H1014" s="265"/>
      <c r="I1014" s="267"/>
      <c r="P1014" s="265"/>
    </row>
    <row r="1015" spans="1:16" s="326" customFormat="1" ht="10.5" customHeight="1">
      <c r="A1015" s="265"/>
      <c r="B1015" s="266"/>
      <c r="C1015" s="267"/>
      <c r="D1015" s="267"/>
      <c r="E1015" s="268"/>
      <c r="F1015" s="269"/>
      <c r="G1015" s="267"/>
      <c r="H1015" s="265"/>
      <c r="I1015" s="267"/>
      <c r="P1015" s="265"/>
    </row>
    <row r="1016" spans="1:16" s="326" customFormat="1" ht="10.5" customHeight="1">
      <c r="A1016" s="265"/>
      <c r="B1016" s="266"/>
      <c r="C1016" s="267"/>
      <c r="D1016" s="267"/>
      <c r="E1016" s="268"/>
      <c r="F1016" s="269"/>
      <c r="G1016" s="267"/>
      <c r="H1016" s="265"/>
      <c r="I1016" s="267"/>
      <c r="P1016" s="265"/>
    </row>
    <row r="1017" spans="1:16" s="326" customFormat="1" ht="10.5" customHeight="1">
      <c r="A1017" s="265"/>
      <c r="B1017" s="266"/>
      <c r="C1017" s="267"/>
      <c r="D1017" s="267"/>
      <c r="E1017" s="268"/>
      <c r="F1017" s="269"/>
      <c r="G1017" s="267"/>
      <c r="H1017" s="265"/>
      <c r="I1017" s="267"/>
      <c r="P1017" s="265"/>
    </row>
    <row r="1018" spans="1:16" s="326" customFormat="1" ht="10.5" customHeight="1">
      <c r="A1018" s="265"/>
      <c r="B1018" s="266"/>
      <c r="C1018" s="267"/>
      <c r="D1018" s="267"/>
      <c r="E1018" s="268"/>
      <c r="F1018" s="269"/>
      <c r="G1018" s="267"/>
      <c r="H1018" s="265"/>
      <c r="I1018" s="267"/>
      <c r="P1018" s="265"/>
    </row>
    <row r="1019" spans="1:16" s="326" customFormat="1" ht="10.5" customHeight="1">
      <c r="A1019" s="265"/>
      <c r="B1019" s="266"/>
      <c r="C1019" s="267"/>
      <c r="D1019" s="267"/>
      <c r="E1019" s="268"/>
      <c r="F1019" s="269"/>
      <c r="G1019" s="267"/>
      <c r="H1019" s="265"/>
      <c r="I1019" s="267"/>
      <c r="P1019" s="265"/>
    </row>
    <row r="1020" spans="1:16" s="326" customFormat="1" ht="10.5" customHeight="1">
      <c r="A1020" s="265"/>
      <c r="B1020" s="266"/>
      <c r="C1020" s="267"/>
      <c r="D1020" s="267"/>
      <c r="E1020" s="268"/>
      <c r="F1020" s="269"/>
      <c r="G1020" s="267"/>
      <c r="H1020" s="265"/>
      <c r="I1020" s="267"/>
      <c r="P1020" s="265"/>
    </row>
    <row r="1021" spans="1:16" s="326" customFormat="1" ht="10.5" customHeight="1">
      <c r="A1021" s="265"/>
      <c r="B1021" s="266"/>
      <c r="C1021" s="267"/>
      <c r="D1021" s="267"/>
      <c r="E1021" s="268"/>
      <c r="F1021" s="269"/>
      <c r="G1021" s="267"/>
      <c r="H1021" s="265"/>
      <c r="I1021" s="267"/>
      <c r="P1021" s="265"/>
    </row>
    <row r="1022" spans="1:16" s="326" customFormat="1" ht="10.5" customHeight="1">
      <c r="A1022" s="265"/>
      <c r="B1022" s="266"/>
      <c r="C1022" s="267"/>
      <c r="D1022" s="267"/>
      <c r="E1022" s="268"/>
      <c r="F1022" s="269"/>
      <c r="G1022" s="267"/>
      <c r="H1022" s="265"/>
      <c r="I1022" s="267"/>
      <c r="P1022" s="265"/>
    </row>
    <row r="1023" spans="1:16" s="326" customFormat="1" ht="10.5" customHeight="1">
      <c r="A1023" s="265"/>
      <c r="B1023" s="266"/>
      <c r="C1023" s="267"/>
      <c r="D1023" s="267"/>
      <c r="E1023" s="268"/>
      <c r="F1023" s="269"/>
      <c r="G1023" s="267"/>
      <c r="H1023" s="265"/>
      <c r="I1023" s="267"/>
      <c r="P1023" s="265"/>
    </row>
    <row r="1024" spans="1:16" s="326" customFormat="1" ht="10.5" customHeight="1">
      <c r="A1024" s="265"/>
      <c r="B1024" s="266"/>
      <c r="C1024" s="267"/>
      <c r="D1024" s="267"/>
      <c r="E1024" s="268"/>
      <c r="F1024" s="269"/>
      <c r="G1024" s="267"/>
      <c r="H1024" s="265"/>
      <c r="I1024" s="267"/>
      <c r="P1024" s="265"/>
    </row>
    <row r="1025" spans="1:16" s="326" customFormat="1" ht="10.5" customHeight="1">
      <c r="A1025" s="265"/>
      <c r="B1025" s="266"/>
      <c r="C1025" s="267"/>
      <c r="D1025" s="267"/>
      <c r="E1025" s="268"/>
      <c r="F1025" s="269"/>
      <c r="G1025" s="267"/>
      <c r="H1025" s="265"/>
      <c r="I1025" s="267"/>
      <c r="P1025" s="265"/>
    </row>
    <row r="1026" spans="1:16" s="326" customFormat="1" ht="10.5" customHeight="1">
      <c r="A1026" s="265"/>
      <c r="B1026" s="266"/>
      <c r="C1026" s="267"/>
      <c r="D1026" s="267"/>
      <c r="E1026" s="268"/>
      <c r="F1026" s="269"/>
      <c r="G1026" s="267"/>
      <c r="H1026" s="265"/>
      <c r="I1026" s="267"/>
      <c r="P1026" s="265"/>
    </row>
    <row r="1027" spans="1:16" s="326" customFormat="1" ht="10.5" customHeight="1">
      <c r="A1027" s="265"/>
      <c r="B1027" s="266"/>
      <c r="C1027" s="267"/>
      <c r="D1027" s="267"/>
      <c r="E1027" s="268"/>
      <c r="F1027" s="269"/>
      <c r="G1027" s="267"/>
      <c r="H1027" s="265"/>
      <c r="I1027" s="267"/>
      <c r="P1027" s="265"/>
    </row>
    <row r="1028" spans="1:16" s="326" customFormat="1" ht="10.5" customHeight="1">
      <c r="A1028" s="265"/>
      <c r="B1028" s="358"/>
      <c r="C1028" s="270">
        <v>5890</v>
      </c>
      <c r="D1028" s="267"/>
      <c r="E1028" s="268" t="s">
        <v>1620</v>
      </c>
      <c r="F1028" s="269"/>
      <c r="G1028" s="267"/>
      <c r="H1028" s="265"/>
      <c r="I1028" s="267"/>
      <c r="P1028" s="265"/>
    </row>
    <row r="1029" spans="1:16" s="326" customFormat="1" ht="10.5" customHeight="1">
      <c r="A1029" s="265"/>
      <c r="B1029" s="358"/>
      <c r="C1029" s="270">
        <v>1126</v>
      </c>
      <c r="D1029" s="267"/>
      <c r="E1029" s="268" t="s">
        <v>1611</v>
      </c>
      <c r="F1029" s="269"/>
      <c r="G1029" s="267"/>
      <c r="H1029" s="265"/>
      <c r="I1029" s="267"/>
      <c r="P1029" s="265"/>
    </row>
    <row r="1030" spans="1:16" s="326" customFormat="1" ht="10.5" customHeight="1">
      <c r="A1030" s="265"/>
      <c r="B1030" s="358"/>
      <c r="C1030" s="270">
        <v>7</v>
      </c>
      <c r="D1030" s="267"/>
      <c r="E1030" s="268" t="s">
        <v>1621</v>
      </c>
      <c r="F1030" s="269"/>
      <c r="G1030" s="371"/>
      <c r="H1030" s="265"/>
      <c r="I1030" s="267"/>
      <c r="P1030" s="265"/>
    </row>
    <row r="1031" spans="1:16" s="326" customFormat="1" ht="10.5" customHeight="1">
      <c r="A1031" s="265"/>
      <c r="B1031" s="358"/>
      <c r="C1031" s="270">
        <v>1515</v>
      </c>
      <c r="D1031" s="267"/>
      <c r="E1031" s="268" t="s">
        <v>1612</v>
      </c>
      <c r="F1031" s="269"/>
      <c r="G1031" s="267"/>
      <c r="H1031" s="265"/>
      <c r="I1031" s="267"/>
      <c r="P1031" s="265"/>
    </row>
    <row r="1032" spans="1:16" s="326" customFormat="1" ht="10.5" customHeight="1">
      <c r="A1032" s="265"/>
      <c r="B1032" s="265"/>
      <c r="C1032" s="267"/>
      <c r="D1032" s="267"/>
      <c r="E1032" s="268"/>
      <c r="F1032" s="269"/>
      <c r="G1032" s="371"/>
      <c r="H1032" s="265"/>
      <c r="I1032" s="267"/>
      <c r="P1032" s="265"/>
    </row>
    <row r="1033" spans="1:16" s="326" customFormat="1" ht="10.5" customHeight="1">
      <c r="A1033" s="265"/>
      <c r="B1033" s="358"/>
      <c r="C1033" s="270">
        <f>+C1028-C1029-C1030-C1031</f>
        <v>3242</v>
      </c>
      <c r="D1033" s="267"/>
      <c r="E1033" s="372" t="s">
        <v>1613</v>
      </c>
      <c r="F1033" s="269"/>
      <c r="G1033" s="371"/>
      <c r="H1033" s="265"/>
      <c r="I1033" s="267"/>
      <c r="P1033" s="265"/>
    </row>
    <row r="1034" spans="1:16" s="326" customFormat="1" ht="10.5" customHeight="1">
      <c r="A1034" s="265"/>
      <c r="B1034" s="266"/>
      <c r="C1034" s="373">
        <v>7</v>
      </c>
      <c r="D1034" s="267"/>
      <c r="E1034" s="268" t="s">
        <v>1729</v>
      </c>
      <c r="F1034" s="269"/>
      <c r="G1034" s="371"/>
      <c r="H1034" s="265"/>
      <c r="I1034" s="267"/>
      <c r="P1034" s="265"/>
    </row>
    <row r="1035" spans="1:16" s="326" customFormat="1" ht="10.5" customHeight="1">
      <c r="A1035" s="265"/>
      <c r="B1035" s="358"/>
      <c r="C1035" s="374">
        <f>+SUM(C1033-C1034)</f>
        <v>3235</v>
      </c>
      <c r="D1035" s="270"/>
      <c r="E1035" s="372" t="s">
        <v>1730</v>
      </c>
      <c r="F1035" s="269"/>
      <c r="G1035" s="371"/>
      <c r="H1035" s="265"/>
      <c r="I1035" s="267"/>
      <c r="P1035" s="265"/>
    </row>
    <row r="1036" spans="1:16" s="326" customFormat="1" ht="10.5" customHeight="1">
      <c r="A1036" s="265"/>
      <c r="B1036" s="265"/>
      <c r="C1036" s="267"/>
      <c r="D1036" s="267"/>
      <c r="E1036" s="268"/>
      <c r="F1036" s="269"/>
      <c r="G1036" s="371"/>
      <c r="H1036" s="265"/>
      <c r="I1036" s="375" t="s">
        <v>1643</v>
      </c>
      <c r="P1036" s="265"/>
    </row>
    <row r="1037" spans="1:16" s="326" customFormat="1" ht="10.5" customHeight="1">
      <c r="A1037" s="265"/>
      <c r="B1037" s="265"/>
      <c r="C1037" s="267">
        <v>70</v>
      </c>
      <c r="D1037" s="267"/>
      <c r="E1037" s="268" t="s">
        <v>378</v>
      </c>
      <c r="F1037" s="269"/>
      <c r="G1037" s="376"/>
      <c r="H1037" s="265"/>
      <c r="I1037" s="375">
        <v>41324</v>
      </c>
      <c r="P1037" s="265"/>
    </row>
    <row r="1038" spans="1:16" s="326" customFormat="1" ht="10.5" customHeight="1">
      <c r="A1038" s="265"/>
      <c r="B1038" s="265"/>
      <c r="C1038" s="267">
        <v>45</v>
      </c>
      <c r="D1038" s="267"/>
      <c r="E1038" s="268" t="s">
        <v>609</v>
      </c>
      <c r="F1038" s="269"/>
      <c r="G1038" s="376"/>
      <c r="H1038" s="265"/>
      <c r="I1038" s="375">
        <v>41369</v>
      </c>
      <c r="P1038" s="265"/>
    </row>
    <row r="1039" spans="1:16" s="326" customFormat="1" ht="10.5" customHeight="1">
      <c r="A1039" s="265"/>
      <c r="B1039" s="265"/>
      <c r="C1039" s="267">
        <v>55</v>
      </c>
      <c r="D1039" s="267"/>
      <c r="E1039" s="268" t="s">
        <v>390</v>
      </c>
      <c r="F1039" s="269"/>
      <c r="G1039" s="376"/>
      <c r="H1039" s="265"/>
      <c r="I1039" s="375">
        <v>41325</v>
      </c>
      <c r="P1039" s="265"/>
    </row>
    <row r="1040" spans="1:16" s="326" customFormat="1" ht="10.5" customHeight="1">
      <c r="A1040" s="265"/>
      <c r="B1040" s="265"/>
      <c r="C1040" s="267">
        <v>40</v>
      </c>
      <c r="D1040" s="267"/>
      <c r="E1040" s="268" t="s">
        <v>386</v>
      </c>
      <c r="F1040" s="269"/>
      <c r="G1040" s="376"/>
      <c r="H1040" s="265"/>
      <c r="I1040" s="375">
        <v>41324</v>
      </c>
      <c r="P1040" s="265"/>
    </row>
    <row r="1041" spans="1:16" s="326" customFormat="1" ht="10.5" customHeight="1">
      <c r="A1041" s="265"/>
      <c r="B1041" s="265"/>
      <c r="C1041" s="267">
        <v>35</v>
      </c>
      <c r="D1041" s="267"/>
      <c r="E1041" s="268" t="s">
        <v>986</v>
      </c>
      <c r="F1041" s="269"/>
      <c r="G1041" s="376"/>
      <c r="H1041" s="265"/>
      <c r="I1041" s="375">
        <v>41320</v>
      </c>
      <c r="P1041" s="265"/>
    </row>
    <row r="1042" spans="1:16" s="326" customFormat="1" ht="10.5" customHeight="1">
      <c r="A1042" s="265"/>
      <c r="B1042" s="265"/>
      <c r="C1042" s="267">
        <v>60</v>
      </c>
      <c r="D1042" s="267"/>
      <c r="E1042" s="268" t="s">
        <v>317</v>
      </c>
      <c r="F1042" s="269"/>
      <c r="G1042" s="376"/>
      <c r="H1042" s="265"/>
      <c r="I1042" s="375"/>
      <c r="P1042" s="265"/>
    </row>
    <row r="1043" spans="1:16" s="326" customFormat="1" ht="10.5" customHeight="1">
      <c r="A1043" s="265"/>
      <c r="B1043" s="265"/>
      <c r="C1043" s="267">
        <v>30</v>
      </c>
      <c r="D1043" s="267"/>
      <c r="E1043" s="268" t="s">
        <v>373</v>
      </c>
      <c r="F1043" s="269"/>
      <c r="G1043" s="376"/>
      <c r="H1043" s="265"/>
      <c r="I1043" s="375"/>
      <c r="P1043" s="265"/>
    </row>
    <row r="1044" spans="1:16" s="326" customFormat="1" ht="10.5" customHeight="1">
      <c r="A1044" s="265"/>
      <c r="B1044" s="265"/>
      <c r="C1044" s="267">
        <f>26*20</f>
        <v>520</v>
      </c>
      <c r="D1044" s="267"/>
      <c r="E1044" s="268" t="s">
        <v>422</v>
      </c>
      <c r="F1044" s="269"/>
      <c r="G1044" s="376"/>
      <c r="H1044" s="265"/>
      <c r="I1044" s="375"/>
      <c r="P1044" s="265"/>
    </row>
    <row r="1045" spans="1:16" s="326" customFormat="1" ht="10.5" customHeight="1">
      <c r="A1045" s="265"/>
      <c r="B1045" s="265"/>
      <c r="C1045" s="267">
        <v>520</v>
      </c>
      <c r="D1045" s="267"/>
      <c r="E1045" s="268" t="s">
        <v>366</v>
      </c>
      <c r="F1045" s="269"/>
      <c r="G1045" s="371"/>
      <c r="H1045" s="265"/>
      <c r="I1045" s="375"/>
      <c r="P1045" s="265"/>
    </row>
    <row r="1046" spans="1:16" s="326" customFormat="1" ht="10.5" customHeight="1">
      <c r="A1046" s="265"/>
      <c r="B1046" s="265"/>
      <c r="C1046" s="267">
        <v>250</v>
      </c>
      <c r="D1046" s="267"/>
      <c r="E1046" s="268" t="s">
        <v>1644</v>
      </c>
      <c r="F1046" s="269"/>
      <c r="G1046" s="376"/>
      <c r="H1046" s="265"/>
      <c r="I1046" s="375"/>
      <c r="P1046" s="265"/>
    </row>
    <row r="1047" spans="1:16" s="326" customFormat="1" ht="10.5" customHeight="1">
      <c r="A1047" s="265"/>
      <c r="B1047" s="265"/>
      <c r="C1047" s="267">
        <v>15</v>
      </c>
      <c r="D1047" s="267"/>
      <c r="E1047" s="268" t="s">
        <v>612</v>
      </c>
      <c r="F1047" s="269"/>
      <c r="G1047" s="376"/>
      <c r="H1047" s="265"/>
      <c r="I1047" s="375"/>
      <c r="P1047" s="265"/>
    </row>
    <row r="1048" spans="1:16" s="326" customFormat="1" ht="10.5" customHeight="1">
      <c r="A1048" s="265"/>
      <c r="B1048" s="265"/>
      <c r="C1048" s="267"/>
      <c r="D1048" s="267"/>
      <c r="E1048" s="268" t="s">
        <v>440</v>
      </c>
      <c r="F1048" s="269"/>
      <c r="G1048" s="376"/>
      <c r="H1048" s="265"/>
      <c r="I1048" s="375"/>
      <c r="P1048" s="265"/>
    </row>
    <row r="1049" spans="1:16" s="326" customFormat="1" ht="10.5" customHeight="1">
      <c r="A1049" s="265"/>
      <c r="B1049" s="265"/>
      <c r="C1049" s="267">
        <v>30</v>
      </c>
      <c r="D1049" s="267"/>
      <c r="E1049" s="268" t="s">
        <v>114</v>
      </c>
      <c r="F1049" s="269"/>
      <c r="G1049" s="376"/>
      <c r="H1049" s="265"/>
      <c r="I1049" s="375">
        <v>41402</v>
      </c>
      <c r="P1049" s="265"/>
    </row>
    <row r="1050" spans="1:16" s="326" customFormat="1" ht="10.5" customHeight="1">
      <c r="A1050" s="265"/>
      <c r="B1050" s="265"/>
      <c r="C1050" s="267">
        <v>30</v>
      </c>
      <c r="D1050" s="267"/>
      <c r="E1050" s="268" t="s">
        <v>375</v>
      </c>
      <c r="F1050" s="269"/>
      <c r="G1050" s="376"/>
      <c r="H1050" s="265"/>
      <c r="I1050" s="375"/>
      <c r="P1050" s="265"/>
    </row>
    <row r="1051" spans="1:16" s="326" customFormat="1" ht="10.5" customHeight="1">
      <c r="A1051" s="265"/>
      <c r="B1051" s="265"/>
      <c r="C1051" s="267">
        <v>35</v>
      </c>
      <c r="D1051" s="267"/>
      <c r="E1051" s="268" t="s">
        <v>394</v>
      </c>
      <c r="F1051" s="269"/>
      <c r="G1051" s="376"/>
      <c r="H1051" s="265"/>
      <c r="I1051" s="375">
        <v>41355</v>
      </c>
      <c r="P1051" s="265"/>
    </row>
    <row r="1052" spans="1:16" s="326" customFormat="1" ht="10.5" customHeight="1">
      <c r="A1052" s="265"/>
      <c r="B1052" s="265"/>
      <c r="C1052" s="267">
        <v>20</v>
      </c>
      <c r="D1052" s="267"/>
      <c r="E1052" s="268" t="s">
        <v>399</v>
      </c>
      <c r="F1052" s="269"/>
      <c r="G1052" s="376"/>
      <c r="H1052" s="265"/>
      <c r="I1052" s="375">
        <v>41457</v>
      </c>
      <c r="P1052" s="265"/>
    </row>
    <row r="1053" spans="1:16" s="326" customFormat="1" ht="10.5" customHeight="1">
      <c r="A1053" s="265"/>
      <c r="B1053" s="265"/>
      <c r="C1053" s="267"/>
      <c r="D1053" s="267"/>
      <c r="E1053" s="268" t="s">
        <v>400</v>
      </c>
      <c r="F1053" s="269"/>
      <c r="G1053" s="376"/>
      <c r="H1053" s="265"/>
      <c r="I1053" s="375"/>
      <c r="P1053" s="265"/>
    </row>
    <row r="1054" spans="1:16" s="326" customFormat="1" ht="10.5" customHeight="1">
      <c r="A1054" s="265"/>
      <c r="B1054" s="265"/>
      <c r="C1054" s="267">
        <v>20</v>
      </c>
      <c r="D1054" s="267"/>
      <c r="E1054" s="268" t="s">
        <v>433</v>
      </c>
      <c r="F1054" s="269"/>
      <c r="G1054" s="376"/>
      <c r="H1054" s="265"/>
      <c r="I1054" s="375"/>
      <c r="P1054" s="265"/>
    </row>
    <row r="1055" spans="1:16" s="326" customFormat="1" ht="10.5" customHeight="1">
      <c r="A1055" s="265"/>
      <c r="B1055" s="265"/>
      <c r="C1055" s="267">
        <v>20</v>
      </c>
      <c r="D1055" s="267"/>
      <c r="E1055" s="268" t="s">
        <v>110</v>
      </c>
      <c r="F1055" s="269"/>
      <c r="G1055" s="376"/>
      <c r="H1055" s="265"/>
      <c r="I1055" s="375">
        <v>41584</v>
      </c>
      <c r="P1055" s="265"/>
    </row>
    <row r="1056" spans="1:16" s="326" customFormat="1" ht="10.5" customHeight="1">
      <c r="A1056" s="265"/>
      <c r="B1056" s="265"/>
      <c r="C1056" s="267"/>
      <c r="D1056" s="267"/>
      <c r="E1056" s="268" t="s">
        <v>111</v>
      </c>
      <c r="F1056" s="269"/>
      <c r="G1056" s="376"/>
      <c r="H1056" s="265"/>
      <c r="I1056" s="375"/>
      <c r="P1056" s="265"/>
    </row>
    <row r="1057" spans="1:16" s="326" customFormat="1" ht="10.5" customHeight="1">
      <c r="A1057" s="265"/>
      <c r="B1057" s="265"/>
      <c r="C1057" s="267">
        <v>60</v>
      </c>
      <c r="D1057" s="267"/>
      <c r="E1057" s="268" t="s">
        <v>112</v>
      </c>
      <c r="F1057" s="269"/>
      <c r="G1057" s="376"/>
      <c r="H1057" s="265"/>
      <c r="I1057" s="375"/>
      <c r="P1057" s="265"/>
    </row>
    <row r="1058" spans="1:16" s="326" customFormat="1" ht="10.5" customHeight="1">
      <c r="A1058" s="265"/>
      <c r="B1058" s="265"/>
      <c r="C1058" s="267">
        <f>25*20</f>
        <v>500</v>
      </c>
      <c r="D1058" s="267"/>
      <c r="E1058" s="268" t="s">
        <v>416</v>
      </c>
      <c r="F1058" s="269"/>
      <c r="G1058" s="376"/>
      <c r="H1058" s="265"/>
      <c r="I1058" s="375"/>
      <c r="P1058" s="265"/>
    </row>
    <row r="1059" spans="1:16" s="326" customFormat="1" ht="10.5" customHeight="1">
      <c r="A1059" s="265"/>
      <c r="B1059" s="265"/>
      <c r="C1059" s="267"/>
      <c r="D1059" s="267"/>
      <c r="E1059" s="268" t="s">
        <v>222</v>
      </c>
      <c r="F1059" s="269"/>
      <c r="G1059" s="376"/>
      <c r="H1059" s="265"/>
      <c r="I1059" s="375"/>
      <c r="P1059" s="265"/>
    </row>
    <row r="1060" spans="1:16" s="326" customFormat="1" ht="10.5" customHeight="1">
      <c r="A1060" s="265"/>
      <c r="B1060" s="265"/>
      <c r="C1060" s="267">
        <v>55</v>
      </c>
      <c r="D1060" s="267"/>
      <c r="E1060" s="268" t="s">
        <v>393</v>
      </c>
      <c r="F1060" s="269"/>
      <c r="G1060" s="376"/>
      <c r="H1060" s="265"/>
      <c r="I1060" s="375">
        <v>41596</v>
      </c>
      <c r="P1060" s="265"/>
    </row>
    <row r="1061" spans="1:16" s="326" customFormat="1" ht="10.5" customHeight="1">
      <c r="A1061" s="265"/>
      <c r="B1061" s="265"/>
      <c r="C1061" s="267">
        <v>15</v>
      </c>
      <c r="D1061" s="267"/>
      <c r="E1061" s="268" t="s">
        <v>1602</v>
      </c>
      <c r="F1061" s="269"/>
      <c r="G1061" s="371"/>
      <c r="H1061" s="265"/>
      <c r="I1061" s="375">
        <v>41438</v>
      </c>
      <c r="P1061" s="265"/>
    </row>
    <row r="1062" spans="1:16" s="326" customFormat="1" ht="10.5" customHeight="1">
      <c r="A1062" s="265"/>
      <c r="B1062" s="265"/>
      <c r="C1062" s="267">
        <v>15</v>
      </c>
      <c r="D1062" s="267"/>
      <c r="E1062" s="268" t="s">
        <v>1956</v>
      </c>
      <c r="F1062" s="269"/>
      <c r="G1062" s="371"/>
      <c r="H1062" s="265"/>
      <c r="I1062" s="375">
        <v>41573</v>
      </c>
      <c r="P1062" s="265"/>
    </row>
    <row r="1063" spans="1:16" s="326" customFormat="1" ht="10.5" customHeight="1">
      <c r="A1063" s="265"/>
      <c r="B1063" s="377"/>
      <c r="C1063" s="374"/>
      <c r="D1063" s="267"/>
      <c r="E1063" s="372"/>
      <c r="F1063" s="269"/>
      <c r="G1063" s="371"/>
      <c r="H1063" s="265"/>
      <c r="I1063" s="375"/>
      <c r="P1063" s="265"/>
    </row>
    <row r="1064" spans="1:16" s="326" customFormat="1" ht="10.5" customHeight="1">
      <c r="A1064" s="265"/>
      <c r="B1064" s="265"/>
      <c r="C1064" s="267"/>
      <c r="D1064" s="267"/>
      <c r="E1064" s="268"/>
      <c r="F1064" s="269"/>
      <c r="G1064" s="371"/>
      <c r="H1064" s="265"/>
      <c r="I1064" s="375"/>
      <c r="P1064" s="265"/>
    </row>
    <row r="1065" spans="1:16" s="326" customFormat="1" ht="10.5" customHeight="1">
      <c r="A1065" s="265"/>
      <c r="B1065" s="265"/>
      <c r="C1065" s="267"/>
      <c r="D1065" s="267"/>
      <c r="E1065" s="268"/>
      <c r="F1065" s="269"/>
      <c r="G1065" s="267"/>
      <c r="H1065" s="265"/>
      <c r="I1065" s="375"/>
      <c r="P1065" s="265"/>
    </row>
    <row r="1066" spans="1:16" s="326" customFormat="1" ht="10.5" customHeight="1">
      <c r="A1066" s="265"/>
      <c r="B1066" s="377"/>
      <c r="C1066" s="374">
        <f>+SUM(C1035:C1065)</f>
        <v>5675</v>
      </c>
      <c r="D1066" s="267"/>
      <c r="E1066" s="268" t="s">
        <v>109</v>
      </c>
      <c r="F1066" s="269"/>
      <c r="G1066" s="371"/>
      <c r="H1066" s="265"/>
      <c r="I1066" s="375"/>
      <c r="P1066" s="265"/>
    </row>
    <row r="1067" spans="1:16" s="326" customFormat="1" ht="10.5" customHeight="1">
      <c r="A1067" s="265"/>
      <c r="B1067" s="265"/>
      <c r="C1067" s="267"/>
      <c r="D1067" s="267"/>
      <c r="E1067" s="268"/>
      <c r="F1067" s="269"/>
      <c r="G1067" s="371"/>
      <c r="H1067" s="265"/>
      <c r="I1067" s="375"/>
      <c r="P1067" s="265"/>
    </row>
    <row r="1068" spans="1:16" s="326" customFormat="1" ht="10.5" customHeight="1">
      <c r="A1068" s="265"/>
      <c r="B1068" s="265"/>
      <c r="C1068" s="267"/>
      <c r="D1068" s="267"/>
      <c r="E1068" s="268"/>
      <c r="F1068" s="269"/>
      <c r="G1068" s="371"/>
      <c r="H1068" s="265"/>
      <c r="I1068" s="267"/>
      <c r="P1068" s="265"/>
    </row>
    <row r="1069" spans="1:16" s="326" customFormat="1" ht="10.5" customHeight="1">
      <c r="A1069" s="265"/>
      <c r="B1069" s="265"/>
      <c r="C1069" s="267"/>
      <c r="D1069" s="267"/>
      <c r="E1069" s="268"/>
      <c r="F1069" s="269"/>
      <c r="G1069" s="371"/>
      <c r="H1069" s="265"/>
      <c r="I1069" s="267"/>
      <c r="P1069" s="265"/>
    </row>
    <row r="1070" spans="1:16" s="326" customFormat="1" ht="10.5" customHeight="1">
      <c r="A1070" s="265"/>
      <c r="B1070" s="265"/>
      <c r="C1070" s="267"/>
      <c r="D1070" s="267"/>
      <c r="E1070" s="268"/>
      <c r="F1070" s="269"/>
      <c r="G1070" s="371"/>
      <c r="H1070" s="265"/>
      <c r="I1070" s="267"/>
      <c r="P1070" s="265"/>
    </row>
    <row r="1071" spans="1:16" s="326" customFormat="1" ht="10.5" customHeight="1">
      <c r="A1071" s="265"/>
      <c r="B1071" s="265"/>
      <c r="C1071" s="267"/>
      <c r="D1071" s="267"/>
      <c r="E1071" s="268"/>
      <c r="F1071" s="269"/>
      <c r="G1071" s="371"/>
      <c r="H1071" s="265"/>
      <c r="I1071" s="267"/>
      <c r="P1071" s="265"/>
    </row>
    <row r="1072" spans="1:16" s="326" customFormat="1" ht="10.5" customHeight="1">
      <c r="A1072" s="265"/>
      <c r="B1072" s="265"/>
      <c r="C1072" s="267"/>
      <c r="D1072" s="267"/>
      <c r="E1072" s="268"/>
      <c r="F1072" s="269"/>
      <c r="G1072" s="371"/>
      <c r="H1072" s="265"/>
      <c r="I1072" s="267"/>
      <c r="P1072" s="265"/>
    </row>
    <row r="1073" spans="1:16" s="326" customFormat="1" ht="10.5" customHeight="1">
      <c r="A1073" s="265"/>
      <c r="B1073" s="265"/>
      <c r="C1073" s="267"/>
      <c r="D1073" s="267"/>
      <c r="E1073" s="268"/>
      <c r="F1073" s="269"/>
      <c r="G1073" s="371"/>
      <c r="H1073" s="265"/>
      <c r="I1073" s="267"/>
      <c r="P1073" s="265"/>
    </row>
    <row r="1074" spans="1:16" s="326" customFormat="1" ht="10.5" customHeight="1">
      <c r="A1074" s="265"/>
      <c r="B1074" s="265"/>
      <c r="C1074" s="267"/>
      <c r="D1074" s="267"/>
      <c r="E1074" s="268"/>
      <c r="F1074" s="269"/>
      <c r="G1074" s="371"/>
      <c r="H1074" s="265"/>
      <c r="I1074" s="267"/>
      <c r="P1074" s="265"/>
    </row>
    <row r="1075" spans="1:16" s="326" customFormat="1" ht="10.5" customHeight="1">
      <c r="A1075" s="265"/>
      <c r="B1075" s="266"/>
      <c r="C1075" s="267"/>
      <c r="D1075" s="267"/>
      <c r="E1075" s="268"/>
      <c r="F1075" s="269"/>
      <c r="G1075" s="371"/>
      <c r="H1075" s="265"/>
      <c r="I1075" s="267"/>
      <c r="P1075" s="265"/>
    </row>
    <row r="1076" spans="1:16" s="326" customFormat="1" ht="10.5" customHeight="1">
      <c r="A1076" s="265"/>
      <c r="B1076" s="266"/>
      <c r="C1076" s="267"/>
      <c r="D1076" s="267"/>
      <c r="E1076" s="268"/>
      <c r="F1076" s="269"/>
      <c r="G1076" s="371"/>
      <c r="H1076" s="265"/>
      <c r="I1076" s="267"/>
      <c r="P1076" s="265"/>
    </row>
    <row r="1077" spans="1:16" s="326" customFormat="1" ht="10.5" customHeight="1">
      <c r="A1077" s="265"/>
      <c r="B1077" s="266"/>
      <c r="C1077" s="267"/>
      <c r="D1077" s="267"/>
      <c r="E1077" s="268"/>
      <c r="F1077" s="269"/>
      <c r="G1077" s="371"/>
      <c r="H1077" s="265"/>
      <c r="I1077" s="267"/>
      <c r="P1077" s="265"/>
    </row>
    <row r="1078" spans="1:59" s="326" customFormat="1" ht="10.5" customHeight="1">
      <c r="A1078" s="265"/>
      <c r="B1078" s="266"/>
      <c r="C1078" s="267"/>
      <c r="D1078" s="267"/>
      <c r="E1078" s="268"/>
      <c r="F1078" s="269"/>
      <c r="G1078" s="371"/>
      <c r="H1078" s="265"/>
      <c r="I1078" s="267"/>
      <c r="P1078" s="265"/>
      <c r="BG1078" s="267"/>
    </row>
    <row r="1079" spans="1:59" s="326" customFormat="1" ht="10.5" customHeight="1">
      <c r="A1079" s="265"/>
      <c r="B1079" s="266"/>
      <c r="C1079" s="267"/>
      <c r="D1079" s="267"/>
      <c r="E1079" s="268"/>
      <c r="F1079" s="269"/>
      <c r="G1079" s="371"/>
      <c r="H1079" s="265"/>
      <c r="I1079" s="267"/>
      <c r="P1079" s="265"/>
      <c r="BG1079" s="267"/>
    </row>
    <row r="1080" spans="1:16" s="326" customFormat="1" ht="10.5" customHeight="1">
      <c r="A1080" s="265"/>
      <c r="B1080" s="266"/>
      <c r="C1080" s="267"/>
      <c r="D1080" s="267"/>
      <c r="E1080" s="268"/>
      <c r="F1080" s="269"/>
      <c r="G1080" s="371"/>
      <c r="H1080" s="265"/>
      <c r="I1080" s="267"/>
      <c r="P1080" s="265"/>
    </row>
    <row r="1081" spans="1:16" s="326" customFormat="1" ht="10.5" customHeight="1">
      <c r="A1081" s="265"/>
      <c r="B1081" s="266"/>
      <c r="C1081" s="267"/>
      <c r="D1081" s="267"/>
      <c r="E1081" s="268"/>
      <c r="F1081" s="269"/>
      <c r="G1081" s="371"/>
      <c r="H1081" s="265"/>
      <c r="I1081" s="267"/>
      <c r="P1081" s="265"/>
    </row>
    <row r="1082" spans="1:16" s="326" customFormat="1" ht="10.5" customHeight="1">
      <c r="A1082" s="265"/>
      <c r="B1082" s="266"/>
      <c r="C1082" s="267"/>
      <c r="D1082" s="267"/>
      <c r="E1082" s="268"/>
      <c r="F1082" s="269"/>
      <c r="G1082" s="371"/>
      <c r="H1082" s="265"/>
      <c r="I1082" s="267"/>
      <c r="P1082" s="265"/>
    </row>
    <row r="1083" spans="1:16" s="326" customFormat="1" ht="10.5" customHeight="1">
      <c r="A1083" s="265"/>
      <c r="B1083" s="266"/>
      <c r="C1083" s="267"/>
      <c r="D1083" s="267"/>
      <c r="E1083" s="268"/>
      <c r="F1083" s="269"/>
      <c r="G1083" s="371"/>
      <c r="H1083" s="265"/>
      <c r="I1083" s="267"/>
      <c r="P1083" s="265"/>
    </row>
    <row r="1084" spans="1:16" s="326" customFormat="1" ht="10.5" customHeight="1">
      <c r="A1084" s="265"/>
      <c r="B1084" s="266"/>
      <c r="C1084" s="267"/>
      <c r="D1084" s="267"/>
      <c r="E1084" s="268"/>
      <c r="F1084" s="269"/>
      <c r="G1084" s="371"/>
      <c r="H1084" s="265"/>
      <c r="I1084" s="267"/>
      <c r="P1084" s="265"/>
    </row>
    <row r="1085" spans="1:16" s="326" customFormat="1" ht="10.5" customHeight="1">
      <c r="A1085" s="265"/>
      <c r="B1085" s="266"/>
      <c r="C1085" s="267"/>
      <c r="D1085" s="267"/>
      <c r="E1085" s="268"/>
      <c r="F1085" s="269"/>
      <c r="G1085" s="371"/>
      <c r="H1085" s="265"/>
      <c r="I1085" s="267"/>
      <c r="P1085" s="265"/>
    </row>
    <row r="1086" spans="1:16" s="326" customFormat="1" ht="10.5" customHeight="1">
      <c r="A1086" s="265"/>
      <c r="B1086" s="266"/>
      <c r="C1086" s="267"/>
      <c r="D1086" s="267"/>
      <c r="E1086" s="268"/>
      <c r="F1086" s="269"/>
      <c r="G1086" s="371"/>
      <c r="H1086" s="265"/>
      <c r="I1086" s="267"/>
      <c r="P1086" s="265"/>
    </row>
    <row r="1087" spans="1:16" s="326" customFormat="1" ht="10.5" customHeight="1">
      <c r="A1087" s="265"/>
      <c r="B1087" s="266"/>
      <c r="C1087" s="267"/>
      <c r="D1087" s="267"/>
      <c r="E1087" s="268"/>
      <c r="F1087" s="269"/>
      <c r="G1087" s="371"/>
      <c r="H1087" s="265"/>
      <c r="I1087" s="267"/>
      <c r="P1087" s="265"/>
    </row>
    <row r="1088" spans="1:16" s="326" customFormat="1" ht="10.5" customHeight="1">
      <c r="A1088" s="265"/>
      <c r="B1088" s="266"/>
      <c r="C1088" s="267"/>
      <c r="D1088" s="267"/>
      <c r="E1088" s="268"/>
      <c r="F1088" s="269"/>
      <c r="G1088" s="371"/>
      <c r="H1088" s="265"/>
      <c r="I1088" s="267"/>
      <c r="P1088" s="265"/>
    </row>
    <row r="1089" spans="1:16" s="326" customFormat="1" ht="10.5" customHeight="1">
      <c r="A1089" s="265"/>
      <c r="B1089" s="266"/>
      <c r="C1089" s="267"/>
      <c r="D1089" s="267"/>
      <c r="E1089" s="268"/>
      <c r="F1089" s="269"/>
      <c r="G1089" s="371"/>
      <c r="H1089" s="265"/>
      <c r="I1089" s="267"/>
      <c r="P1089" s="265"/>
    </row>
    <row r="1090" spans="1:16" s="326" customFormat="1" ht="10.5" customHeight="1">
      <c r="A1090" s="265"/>
      <c r="B1090" s="266"/>
      <c r="C1090" s="267"/>
      <c r="D1090" s="267"/>
      <c r="E1090" s="268"/>
      <c r="F1090" s="269"/>
      <c r="G1090" s="371"/>
      <c r="H1090" s="265"/>
      <c r="I1090" s="267"/>
      <c r="P1090" s="265"/>
    </row>
    <row r="1091" spans="1:16" s="326" customFormat="1" ht="10.5" customHeight="1">
      <c r="A1091" s="265"/>
      <c r="B1091" s="266"/>
      <c r="C1091" s="267"/>
      <c r="D1091" s="267"/>
      <c r="E1091" s="268"/>
      <c r="F1091" s="269"/>
      <c r="G1091" s="371"/>
      <c r="H1091" s="265"/>
      <c r="I1091" s="267"/>
      <c r="P1091" s="265"/>
    </row>
    <row r="1092" spans="1:16" s="326" customFormat="1" ht="10.5" customHeight="1">
      <c r="A1092" s="265"/>
      <c r="B1092" s="266"/>
      <c r="C1092" s="267"/>
      <c r="D1092" s="267"/>
      <c r="E1092" s="268"/>
      <c r="F1092" s="269"/>
      <c r="G1092" s="371"/>
      <c r="H1092" s="265"/>
      <c r="I1092" s="267"/>
      <c r="P1092" s="265"/>
    </row>
    <row r="1093" spans="1:16" s="326" customFormat="1" ht="10.5" customHeight="1">
      <c r="A1093" s="265"/>
      <c r="B1093" s="266"/>
      <c r="C1093" s="267"/>
      <c r="D1093" s="267"/>
      <c r="E1093" s="268"/>
      <c r="F1093" s="269"/>
      <c r="G1093" s="371"/>
      <c r="H1093" s="265"/>
      <c r="I1093" s="267"/>
      <c r="P1093" s="265"/>
    </row>
    <row r="1094" spans="1:16" s="326" customFormat="1" ht="10.5" customHeight="1">
      <c r="A1094" s="265"/>
      <c r="B1094" s="266"/>
      <c r="C1094" s="267"/>
      <c r="D1094" s="267"/>
      <c r="E1094" s="268"/>
      <c r="F1094" s="269"/>
      <c r="G1094" s="371"/>
      <c r="H1094" s="265"/>
      <c r="I1094" s="267"/>
      <c r="P1094" s="265"/>
    </row>
    <row r="1095" spans="1:16" s="326" customFormat="1" ht="10.5" customHeight="1">
      <c r="A1095" s="265"/>
      <c r="B1095" s="266"/>
      <c r="C1095" s="267"/>
      <c r="D1095" s="267"/>
      <c r="E1095" s="268"/>
      <c r="F1095" s="269"/>
      <c r="G1095" s="371"/>
      <c r="H1095" s="265"/>
      <c r="I1095" s="267"/>
      <c r="P1095" s="265"/>
    </row>
    <row r="1096" spans="1:16" s="326" customFormat="1" ht="10.5" customHeight="1">
      <c r="A1096" s="265"/>
      <c r="B1096" s="266"/>
      <c r="C1096" s="267"/>
      <c r="D1096" s="267"/>
      <c r="E1096" s="268"/>
      <c r="F1096" s="269"/>
      <c r="G1096" s="371"/>
      <c r="H1096" s="265"/>
      <c r="I1096" s="267"/>
      <c r="P1096" s="265"/>
    </row>
    <row r="1097" spans="1:16" s="326" customFormat="1" ht="10.5" customHeight="1">
      <c r="A1097" s="265"/>
      <c r="B1097" s="266"/>
      <c r="C1097" s="267"/>
      <c r="D1097" s="267"/>
      <c r="E1097" s="268"/>
      <c r="F1097" s="269"/>
      <c r="G1097" s="371"/>
      <c r="H1097" s="265"/>
      <c r="I1097" s="267"/>
      <c r="P1097" s="265"/>
    </row>
    <row r="1098" spans="1:16" s="326" customFormat="1" ht="10.5" customHeight="1">
      <c r="A1098" s="265"/>
      <c r="B1098" s="266"/>
      <c r="C1098" s="267"/>
      <c r="D1098" s="267"/>
      <c r="E1098" s="268"/>
      <c r="F1098" s="269"/>
      <c r="G1098" s="371"/>
      <c r="H1098" s="265"/>
      <c r="I1098" s="267"/>
      <c r="P1098" s="265"/>
    </row>
    <row r="1099" spans="1:16" s="326" customFormat="1" ht="10.5" customHeight="1">
      <c r="A1099" s="265"/>
      <c r="B1099" s="266"/>
      <c r="C1099" s="267"/>
      <c r="D1099" s="267"/>
      <c r="E1099" s="268"/>
      <c r="F1099" s="269"/>
      <c r="G1099" s="371"/>
      <c r="H1099" s="265"/>
      <c r="I1099" s="267"/>
      <c r="P1099" s="265"/>
    </row>
    <row r="1100" spans="1:16" s="326" customFormat="1" ht="10.5" customHeight="1">
      <c r="A1100" s="265"/>
      <c r="B1100" s="266"/>
      <c r="C1100" s="267"/>
      <c r="D1100" s="267"/>
      <c r="E1100" s="268"/>
      <c r="F1100" s="269"/>
      <c r="G1100" s="371"/>
      <c r="H1100" s="265"/>
      <c r="I1100" s="267"/>
      <c r="P1100" s="265"/>
    </row>
    <row r="1101" spans="1:16" s="326" customFormat="1" ht="10.5" customHeight="1">
      <c r="A1101" s="265"/>
      <c r="B1101" s="266"/>
      <c r="C1101" s="267"/>
      <c r="D1101" s="267"/>
      <c r="E1101" s="268"/>
      <c r="F1101" s="269"/>
      <c r="G1101" s="371"/>
      <c r="H1101" s="265"/>
      <c r="I1101" s="267"/>
      <c r="P1101" s="265"/>
    </row>
    <row r="1102" spans="1:16" s="326" customFormat="1" ht="10.5" customHeight="1">
      <c r="A1102" s="265"/>
      <c r="B1102" s="266"/>
      <c r="C1102" s="267"/>
      <c r="D1102" s="267"/>
      <c r="E1102" s="268"/>
      <c r="F1102" s="269"/>
      <c r="G1102" s="371"/>
      <c r="H1102" s="265"/>
      <c r="I1102" s="267"/>
      <c r="P1102" s="265"/>
    </row>
    <row r="1103" spans="1:16" s="326" customFormat="1" ht="10.5" customHeight="1">
      <c r="A1103" s="265"/>
      <c r="B1103" s="266"/>
      <c r="C1103" s="267"/>
      <c r="D1103" s="267"/>
      <c r="E1103" s="268"/>
      <c r="F1103" s="269"/>
      <c r="G1103" s="371"/>
      <c r="H1103" s="265"/>
      <c r="I1103" s="267"/>
      <c r="P1103" s="265"/>
    </row>
    <row r="1104" spans="1:16" s="326" customFormat="1" ht="10.5" customHeight="1">
      <c r="A1104" s="265"/>
      <c r="B1104" s="266"/>
      <c r="C1104" s="267"/>
      <c r="D1104" s="267"/>
      <c r="E1104" s="268"/>
      <c r="F1104" s="269"/>
      <c r="G1104" s="371"/>
      <c r="H1104" s="265"/>
      <c r="I1104" s="267"/>
      <c r="P1104" s="265"/>
    </row>
    <row r="1105" spans="1:16" s="326" customFormat="1" ht="10.5" customHeight="1">
      <c r="A1105" s="265"/>
      <c r="B1105" s="266"/>
      <c r="C1105" s="267"/>
      <c r="D1105" s="373"/>
      <c r="E1105" s="268"/>
      <c r="F1105" s="269"/>
      <c r="G1105" s="371"/>
      <c r="H1105" s="265"/>
      <c r="I1105" s="267"/>
      <c r="P1105" s="265"/>
    </row>
    <row r="1106" spans="1:16" s="326" customFormat="1" ht="10.5" customHeight="1">
      <c r="A1106" s="265"/>
      <c r="B1106" s="266"/>
      <c r="C1106" s="267"/>
      <c r="D1106" s="267"/>
      <c r="E1106" s="268"/>
      <c r="F1106" s="269"/>
      <c r="G1106" s="371"/>
      <c r="H1106" s="265"/>
      <c r="I1106" s="267"/>
      <c r="P1106" s="265"/>
    </row>
    <row r="1107" spans="1:16" s="326" customFormat="1" ht="10.5" customHeight="1">
      <c r="A1107" s="265"/>
      <c r="B1107" s="266"/>
      <c r="C1107" s="267"/>
      <c r="D1107" s="267"/>
      <c r="E1107" s="268"/>
      <c r="F1107" s="269"/>
      <c r="G1107" s="371"/>
      <c r="H1107" s="265"/>
      <c r="I1107" s="267"/>
      <c r="P1107" s="265"/>
    </row>
    <row r="1108" spans="1:16" s="326" customFormat="1" ht="10.5" customHeight="1">
      <c r="A1108" s="265"/>
      <c r="B1108" s="266"/>
      <c r="C1108" s="267"/>
      <c r="D1108" s="267"/>
      <c r="E1108" s="268"/>
      <c r="F1108" s="269"/>
      <c r="G1108" s="371"/>
      <c r="H1108" s="265"/>
      <c r="I1108" s="267"/>
      <c r="P1108" s="265"/>
    </row>
    <row r="1109" spans="1:16" s="326" customFormat="1" ht="10.5" customHeight="1">
      <c r="A1109" s="265"/>
      <c r="B1109" s="266"/>
      <c r="C1109" s="267"/>
      <c r="D1109" s="267"/>
      <c r="E1109" s="268"/>
      <c r="F1109" s="269"/>
      <c r="G1109" s="371"/>
      <c r="H1109" s="265"/>
      <c r="I1109" s="267"/>
      <c r="P1109" s="265"/>
    </row>
    <row r="1110" spans="1:16" s="326" customFormat="1" ht="10.5" customHeight="1">
      <c r="A1110" s="265"/>
      <c r="B1110" s="266"/>
      <c r="C1110" s="267"/>
      <c r="D1110" s="267"/>
      <c r="E1110" s="268"/>
      <c r="F1110" s="269"/>
      <c r="G1110" s="371"/>
      <c r="H1110" s="265"/>
      <c r="I1110" s="267"/>
      <c r="P1110" s="265"/>
    </row>
    <row r="1111" spans="1:16" s="326" customFormat="1" ht="10.5" customHeight="1">
      <c r="A1111" s="265"/>
      <c r="B1111" s="266"/>
      <c r="C1111" s="267"/>
      <c r="D1111" s="267"/>
      <c r="E1111" s="268"/>
      <c r="F1111" s="269"/>
      <c r="G1111" s="371"/>
      <c r="H1111" s="265"/>
      <c r="I1111" s="267"/>
      <c r="P1111" s="265"/>
    </row>
    <row r="1112" spans="1:16" s="326" customFormat="1" ht="10.5" customHeight="1">
      <c r="A1112" s="265"/>
      <c r="B1112" s="266"/>
      <c r="C1112" s="267"/>
      <c r="D1112" s="267"/>
      <c r="E1112" s="268"/>
      <c r="F1112" s="269"/>
      <c r="G1112" s="371"/>
      <c r="H1112" s="265"/>
      <c r="I1112" s="267"/>
      <c r="P1112" s="265"/>
    </row>
    <row r="1113" spans="1:16" s="326" customFormat="1" ht="10.5" customHeight="1">
      <c r="A1113" s="265"/>
      <c r="B1113" s="266"/>
      <c r="C1113" s="267"/>
      <c r="D1113" s="267"/>
      <c r="E1113" s="268"/>
      <c r="F1113" s="269"/>
      <c r="G1113" s="371"/>
      <c r="H1113" s="265"/>
      <c r="I1113" s="267"/>
      <c r="P1113" s="265"/>
    </row>
    <row r="1114" spans="1:16" s="326" customFormat="1" ht="10.5" customHeight="1">
      <c r="A1114" s="265"/>
      <c r="B1114" s="266"/>
      <c r="C1114" s="267"/>
      <c r="D1114" s="267"/>
      <c r="E1114" s="268"/>
      <c r="F1114" s="269"/>
      <c r="G1114" s="371"/>
      <c r="H1114" s="265"/>
      <c r="I1114" s="267"/>
      <c r="P1114" s="265"/>
    </row>
    <row r="1115" spans="1:16" s="326" customFormat="1" ht="10.5" customHeight="1">
      <c r="A1115" s="265"/>
      <c r="B1115" s="266"/>
      <c r="C1115" s="267"/>
      <c r="D1115" s="267"/>
      <c r="E1115" s="268"/>
      <c r="F1115" s="269"/>
      <c r="G1115" s="371"/>
      <c r="H1115" s="265"/>
      <c r="I1115" s="267"/>
      <c r="P1115" s="265"/>
    </row>
    <row r="1116" spans="1:16" s="326" customFormat="1" ht="10.5" customHeight="1">
      <c r="A1116" s="265"/>
      <c r="B1116" s="266"/>
      <c r="C1116" s="267"/>
      <c r="D1116" s="267"/>
      <c r="E1116" s="268"/>
      <c r="F1116" s="269"/>
      <c r="G1116" s="371"/>
      <c r="H1116" s="265"/>
      <c r="I1116" s="267"/>
      <c r="P1116" s="265"/>
    </row>
    <row r="1117" spans="1:9" s="326" customFormat="1" ht="10.5" customHeight="1">
      <c r="A1117" s="265"/>
      <c r="B1117" s="266"/>
      <c r="C1117" s="267"/>
      <c r="D1117" s="267"/>
      <c r="E1117" s="268"/>
      <c r="F1117" s="269"/>
      <c r="G1117" s="371"/>
      <c r="H1117" s="265"/>
      <c r="I1117" s="267"/>
    </row>
    <row r="1118" spans="1:9" s="326" customFormat="1" ht="10.5" customHeight="1">
      <c r="A1118" s="265"/>
      <c r="B1118" s="266"/>
      <c r="C1118" s="267"/>
      <c r="D1118" s="267"/>
      <c r="E1118" s="268"/>
      <c r="F1118" s="269"/>
      <c r="G1118" s="371"/>
      <c r="H1118" s="265"/>
      <c r="I1118" s="267"/>
    </row>
    <row r="1119" spans="1:9" s="326" customFormat="1" ht="10.5" customHeight="1">
      <c r="A1119" s="265"/>
      <c r="B1119" s="266"/>
      <c r="C1119" s="267"/>
      <c r="D1119" s="267"/>
      <c r="E1119" s="268"/>
      <c r="F1119" s="269"/>
      <c r="G1119" s="371"/>
      <c r="H1119" s="265"/>
      <c r="I1119" s="267"/>
    </row>
    <row r="1120" spans="1:9" s="326" customFormat="1" ht="10.5" customHeight="1">
      <c r="A1120" s="265"/>
      <c r="B1120" s="266"/>
      <c r="C1120" s="267"/>
      <c r="D1120" s="267"/>
      <c r="E1120" s="268"/>
      <c r="F1120" s="269"/>
      <c r="G1120" s="371"/>
      <c r="H1120" s="265"/>
      <c r="I1120" s="267"/>
    </row>
    <row r="1121" spans="1:9" s="326" customFormat="1" ht="10.5" customHeight="1">
      <c r="A1121" s="265"/>
      <c r="B1121" s="266"/>
      <c r="C1121" s="267"/>
      <c r="D1121" s="267"/>
      <c r="E1121" s="268"/>
      <c r="F1121" s="269"/>
      <c r="G1121" s="371"/>
      <c r="H1121" s="265"/>
      <c r="I1121" s="267"/>
    </row>
    <row r="1122" spans="1:9" s="326" customFormat="1" ht="10.5" customHeight="1">
      <c r="A1122" s="265"/>
      <c r="B1122" s="266"/>
      <c r="C1122" s="267"/>
      <c r="D1122" s="267"/>
      <c r="E1122" s="268"/>
      <c r="F1122" s="269"/>
      <c r="G1122" s="371"/>
      <c r="H1122" s="265"/>
      <c r="I1122" s="267"/>
    </row>
    <row r="1123" spans="1:9" s="326" customFormat="1" ht="10.5" customHeight="1">
      <c r="A1123" s="265"/>
      <c r="B1123" s="266"/>
      <c r="C1123" s="267"/>
      <c r="D1123" s="267"/>
      <c r="E1123" s="268"/>
      <c r="F1123" s="269"/>
      <c r="G1123" s="371"/>
      <c r="H1123" s="265"/>
      <c r="I1123" s="267"/>
    </row>
    <row r="1124" spans="1:9" s="326" customFormat="1" ht="10.5" customHeight="1">
      <c r="A1124" s="265"/>
      <c r="B1124" s="266"/>
      <c r="C1124" s="267"/>
      <c r="D1124" s="267"/>
      <c r="E1124" s="268"/>
      <c r="F1124" s="269"/>
      <c r="G1124" s="371"/>
      <c r="H1124" s="265"/>
      <c r="I1124" s="267"/>
    </row>
    <row r="1125" spans="1:9" s="326" customFormat="1" ht="10.5" customHeight="1">
      <c r="A1125" s="265"/>
      <c r="B1125" s="266"/>
      <c r="C1125" s="267"/>
      <c r="D1125" s="267"/>
      <c r="E1125" s="268"/>
      <c r="F1125" s="269"/>
      <c r="G1125" s="371"/>
      <c r="H1125" s="265"/>
      <c r="I1125" s="267"/>
    </row>
    <row r="1126" spans="1:9" s="326" customFormat="1" ht="10.5" customHeight="1">
      <c r="A1126" s="265"/>
      <c r="B1126" s="266"/>
      <c r="C1126" s="267"/>
      <c r="D1126" s="267"/>
      <c r="E1126" s="268"/>
      <c r="F1126" s="269"/>
      <c r="G1126" s="371"/>
      <c r="H1126" s="265"/>
      <c r="I1126" s="267"/>
    </row>
    <row r="1127" spans="1:9" s="326" customFormat="1" ht="10.5" customHeight="1">
      <c r="A1127" s="265"/>
      <c r="B1127" s="266"/>
      <c r="C1127" s="267"/>
      <c r="D1127" s="267"/>
      <c r="E1127" s="268"/>
      <c r="F1127" s="269"/>
      <c r="G1127" s="371"/>
      <c r="H1127" s="265"/>
      <c r="I1127" s="267"/>
    </row>
    <row r="1128" spans="1:9" s="326" customFormat="1" ht="10.5" customHeight="1">
      <c r="A1128" s="265"/>
      <c r="B1128" s="266"/>
      <c r="C1128" s="267"/>
      <c r="D1128" s="267"/>
      <c r="E1128" s="268"/>
      <c r="F1128" s="269"/>
      <c r="G1128" s="371"/>
      <c r="H1128" s="265"/>
      <c r="I1128" s="267"/>
    </row>
    <row r="1129" spans="1:9" s="326" customFormat="1" ht="10.5" customHeight="1">
      <c r="A1129" s="265"/>
      <c r="B1129" s="266"/>
      <c r="C1129" s="267"/>
      <c r="D1129" s="267"/>
      <c r="E1129" s="268"/>
      <c r="F1129" s="269"/>
      <c r="G1129" s="371"/>
      <c r="H1129" s="265"/>
      <c r="I1129" s="267"/>
    </row>
    <row r="1130" spans="1:9" s="326" customFormat="1" ht="10.5" customHeight="1">
      <c r="A1130" s="265"/>
      <c r="B1130" s="266"/>
      <c r="C1130" s="267"/>
      <c r="D1130" s="267"/>
      <c r="E1130" s="268"/>
      <c r="F1130" s="269"/>
      <c r="G1130" s="371"/>
      <c r="H1130" s="265"/>
      <c r="I1130" s="267"/>
    </row>
    <row r="1131" spans="1:9" s="326" customFormat="1" ht="10.5" customHeight="1">
      <c r="A1131" s="265"/>
      <c r="B1131" s="266"/>
      <c r="C1131" s="267"/>
      <c r="D1131" s="267"/>
      <c r="E1131" s="268"/>
      <c r="F1131" s="269"/>
      <c r="G1131" s="371"/>
      <c r="H1131" s="265"/>
      <c r="I1131" s="267"/>
    </row>
    <row r="1132" spans="1:9" s="326" customFormat="1" ht="10.5" customHeight="1">
      <c r="A1132" s="265"/>
      <c r="B1132" s="266"/>
      <c r="C1132" s="267"/>
      <c r="D1132" s="267"/>
      <c r="E1132" s="268"/>
      <c r="F1132" s="269"/>
      <c r="G1132" s="371"/>
      <c r="H1132" s="265"/>
      <c r="I1132" s="267"/>
    </row>
    <row r="1133" spans="1:9" s="326" customFormat="1" ht="10.5" customHeight="1">
      <c r="A1133" s="265"/>
      <c r="B1133" s="266"/>
      <c r="C1133" s="267"/>
      <c r="D1133" s="267"/>
      <c r="E1133" s="268"/>
      <c r="F1133" s="269"/>
      <c r="G1133" s="371"/>
      <c r="H1133" s="265"/>
      <c r="I1133" s="267"/>
    </row>
    <row r="1134" spans="1:9" s="326" customFormat="1" ht="10.5" customHeight="1">
      <c r="A1134" s="265"/>
      <c r="B1134" s="266"/>
      <c r="C1134" s="267"/>
      <c r="D1134" s="267"/>
      <c r="E1134" s="268"/>
      <c r="F1134" s="269"/>
      <c r="G1134" s="371"/>
      <c r="H1134" s="265"/>
      <c r="I1134" s="267"/>
    </row>
    <row r="1135" spans="1:9" s="326" customFormat="1" ht="10.5" customHeight="1">
      <c r="A1135" s="265"/>
      <c r="B1135" s="266"/>
      <c r="C1135" s="267"/>
      <c r="D1135" s="267"/>
      <c r="E1135" s="268"/>
      <c r="F1135" s="269"/>
      <c r="G1135" s="371"/>
      <c r="H1135" s="265"/>
      <c r="I1135" s="267"/>
    </row>
    <row r="1136" spans="1:9" s="326" customFormat="1" ht="10.5" customHeight="1">
      <c r="A1136" s="265"/>
      <c r="B1136" s="266"/>
      <c r="C1136" s="267"/>
      <c r="D1136" s="267"/>
      <c r="E1136" s="268"/>
      <c r="F1136" s="269"/>
      <c r="G1136" s="371"/>
      <c r="H1136" s="265"/>
      <c r="I1136" s="267"/>
    </row>
    <row r="1137" spans="1:9" s="326" customFormat="1" ht="10.5" customHeight="1">
      <c r="A1137" s="265"/>
      <c r="B1137" s="266"/>
      <c r="C1137" s="267"/>
      <c r="D1137" s="267"/>
      <c r="E1137" s="268"/>
      <c r="F1137" s="269"/>
      <c r="G1137" s="371"/>
      <c r="H1137" s="265"/>
      <c r="I1137" s="267"/>
    </row>
    <row r="1138" spans="1:9" s="326" customFormat="1" ht="10.5" customHeight="1">
      <c r="A1138" s="265"/>
      <c r="B1138" s="266"/>
      <c r="C1138" s="267"/>
      <c r="D1138" s="267"/>
      <c r="E1138" s="268"/>
      <c r="F1138" s="269"/>
      <c r="G1138" s="371"/>
      <c r="H1138" s="265"/>
      <c r="I1138" s="267"/>
    </row>
    <row r="1139" spans="1:9" s="326" customFormat="1" ht="10.5" customHeight="1">
      <c r="A1139" s="265"/>
      <c r="B1139" s="266"/>
      <c r="C1139" s="267"/>
      <c r="D1139" s="267"/>
      <c r="E1139" s="268"/>
      <c r="F1139" s="269"/>
      <c r="G1139" s="371"/>
      <c r="H1139" s="265"/>
      <c r="I1139" s="267"/>
    </row>
    <row r="1140" spans="1:9" s="326" customFormat="1" ht="10.5" customHeight="1">
      <c r="A1140" s="265"/>
      <c r="B1140" s="266"/>
      <c r="C1140" s="267"/>
      <c r="D1140" s="267"/>
      <c r="E1140" s="268"/>
      <c r="F1140" s="269"/>
      <c r="G1140" s="371"/>
      <c r="H1140" s="265"/>
      <c r="I1140" s="267"/>
    </row>
    <row r="1141" spans="1:16" s="326" customFormat="1" ht="10.5" customHeight="1">
      <c r="A1141" s="265"/>
      <c r="B1141" s="266"/>
      <c r="C1141" s="267"/>
      <c r="D1141" s="267"/>
      <c r="E1141" s="268"/>
      <c r="F1141" s="269"/>
      <c r="G1141" s="371"/>
      <c r="H1141" s="265"/>
      <c r="I1141" s="267"/>
      <c r="P1141" s="265"/>
    </row>
    <row r="1142" spans="1:16" s="326" customFormat="1" ht="10.5" customHeight="1">
      <c r="A1142" s="265"/>
      <c r="B1142" s="266"/>
      <c r="C1142" s="267"/>
      <c r="D1142" s="267"/>
      <c r="E1142" s="268"/>
      <c r="F1142" s="269"/>
      <c r="G1142" s="371"/>
      <c r="H1142" s="265"/>
      <c r="I1142" s="267"/>
      <c r="P1142" s="265"/>
    </row>
    <row r="1143" spans="1:16" s="326" customFormat="1" ht="10.5" customHeight="1">
      <c r="A1143" s="265"/>
      <c r="B1143" s="266"/>
      <c r="C1143" s="267"/>
      <c r="D1143" s="267"/>
      <c r="E1143" s="268"/>
      <c r="F1143" s="269"/>
      <c r="G1143" s="371"/>
      <c r="H1143" s="265"/>
      <c r="I1143" s="267"/>
      <c r="P1143" s="265"/>
    </row>
    <row r="1144" spans="1:16" s="326" customFormat="1" ht="10.5" customHeight="1">
      <c r="A1144" s="265"/>
      <c r="B1144" s="266"/>
      <c r="C1144" s="267"/>
      <c r="D1144" s="267"/>
      <c r="E1144" s="268"/>
      <c r="F1144" s="269"/>
      <c r="G1144" s="371"/>
      <c r="H1144" s="265"/>
      <c r="I1144" s="267"/>
      <c r="P1144" s="265"/>
    </row>
    <row r="1145" spans="1:16" s="326" customFormat="1" ht="10.5" customHeight="1">
      <c r="A1145" s="265"/>
      <c r="B1145" s="266"/>
      <c r="C1145" s="267"/>
      <c r="D1145" s="267"/>
      <c r="E1145" s="268"/>
      <c r="F1145" s="269"/>
      <c r="G1145" s="371"/>
      <c r="H1145" s="265"/>
      <c r="I1145" s="267"/>
      <c r="P1145" s="265"/>
    </row>
    <row r="1146" spans="1:16" s="326" customFormat="1" ht="10.5" customHeight="1">
      <c r="A1146" s="265"/>
      <c r="B1146" s="266"/>
      <c r="C1146" s="267"/>
      <c r="D1146" s="267"/>
      <c r="E1146" s="268"/>
      <c r="F1146" s="269"/>
      <c r="G1146" s="371"/>
      <c r="H1146" s="265"/>
      <c r="I1146" s="267"/>
      <c r="P1146" s="265"/>
    </row>
    <row r="1147" spans="1:16" s="326" customFormat="1" ht="10.5" customHeight="1">
      <c r="A1147" s="265"/>
      <c r="B1147" s="266"/>
      <c r="C1147" s="267"/>
      <c r="D1147" s="267"/>
      <c r="E1147" s="268"/>
      <c r="F1147" s="269"/>
      <c r="G1147" s="371"/>
      <c r="H1147" s="265"/>
      <c r="I1147" s="267"/>
      <c r="P1147" s="265"/>
    </row>
    <row r="1148" spans="1:16" s="326" customFormat="1" ht="10.5" customHeight="1">
      <c r="A1148" s="265"/>
      <c r="B1148" s="266"/>
      <c r="C1148" s="267"/>
      <c r="D1148" s="267"/>
      <c r="E1148" s="268"/>
      <c r="F1148" s="269"/>
      <c r="G1148" s="371"/>
      <c r="H1148" s="265"/>
      <c r="I1148" s="267"/>
      <c r="P1148" s="265"/>
    </row>
    <row r="1149" spans="1:16" s="326" customFormat="1" ht="10.5" customHeight="1">
      <c r="A1149" s="265"/>
      <c r="B1149" s="266"/>
      <c r="C1149" s="267"/>
      <c r="D1149" s="267"/>
      <c r="E1149" s="268"/>
      <c r="F1149" s="269"/>
      <c r="G1149" s="371"/>
      <c r="H1149" s="265"/>
      <c r="I1149" s="267"/>
      <c r="P1149" s="265"/>
    </row>
    <row r="1150" spans="1:16" s="326" customFormat="1" ht="10.5" customHeight="1">
      <c r="A1150" s="265"/>
      <c r="B1150" s="266"/>
      <c r="C1150" s="267"/>
      <c r="D1150" s="267"/>
      <c r="E1150" s="268"/>
      <c r="F1150" s="269"/>
      <c r="G1150" s="371"/>
      <c r="H1150" s="265"/>
      <c r="I1150" s="267"/>
      <c r="P1150" s="265"/>
    </row>
    <row r="1151" spans="1:16" s="326" customFormat="1" ht="10.5" customHeight="1">
      <c r="A1151" s="265"/>
      <c r="B1151" s="266"/>
      <c r="C1151" s="267"/>
      <c r="D1151" s="267"/>
      <c r="E1151" s="268"/>
      <c r="F1151" s="269"/>
      <c r="G1151" s="371"/>
      <c r="H1151" s="265"/>
      <c r="I1151" s="267"/>
      <c r="P1151" s="265"/>
    </row>
    <row r="1152" spans="1:16" s="326" customFormat="1" ht="10.5" customHeight="1">
      <c r="A1152" s="265"/>
      <c r="B1152" s="266"/>
      <c r="C1152" s="267"/>
      <c r="D1152" s="267"/>
      <c r="E1152" s="268"/>
      <c r="F1152" s="269"/>
      <c r="G1152" s="371"/>
      <c r="H1152" s="265"/>
      <c r="I1152" s="267"/>
      <c r="P1152" s="265"/>
    </row>
    <row r="1153" spans="1:16" s="326" customFormat="1" ht="10.5" customHeight="1">
      <c r="A1153" s="265"/>
      <c r="B1153" s="266"/>
      <c r="C1153" s="267"/>
      <c r="D1153" s="267"/>
      <c r="E1153" s="268"/>
      <c r="F1153" s="269"/>
      <c r="G1153" s="371"/>
      <c r="H1153" s="265"/>
      <c r="I1153" s="267"/>
      <c r="P1153" s="265"/>
    </row>
    <row r="1154" spans="1:16" s="326" customFormat="1" ht="10.5" customHeight="1">
      <c r="A1154" s="265"/>
      <c r="B1154" s="266"/>
      <c r="C1154" s="267"/>
      <c r="D1154" s="267"/>
      <c r="E1154" s="268"/>
      <c r="F1154" s="269"/>
      <c r="G1154" s="371"/>
      <c r="H1154" s="265"/>
      <c r="I1154" s="267"/>
      <c r="P1154" s="265"/>
    </row>
    <row r="1155" spans="1:16" s="326" customFormat="1" ht="10.5" customHeight="1">
      <c r="A1155" s="265"/>
      <c r="B1155" s="266"/>
      <c r="C1155" s="267"/>
      <c r="D1155" s="267"/>
      <c r="E1155" s="268"/>
      <c r="F1155" s="269"/>
      <c r="G1155" s="371"/>
      <c r="H1155" s="265"/>
      <c r="I1155" s="267"/>
      <c r="P1155" s="265"/>
    </row>
    <row r="1156" spans="1:16" s="326" customFormat="1" ht="10.5" customHeight="1">
      <c r="A1156" s="265"/>
      <c r="B1156" s="266"/>
      <c r="C1156" s="267"/>
      <c r="D1156" s="267"/>
      <c r="E1156" s="268"/>
      <c r="F1156" s="269"/>
      <c r="G1156" s="371"/>
      <c r="H1156" s="265"/>
      <c r="I1156" s="267"/>
      <c r="P1156" s="265"/>
    </row>
    <row r="1157" spans="1:16" s="326" customFormat="1" ht="10.5" customHeight="1">
      <c r="A1157" s="265"/>
      <c r="B1157" s="266"/>
      <c r="C1157" s="267"/>
      <c r="D1157" s="267"/>
      <c r="E1157" s="268"/>
      <c r="F1157" s="269"/>
      <c r="G1157" s="371"/>
      <c r="H1157" s="265"/>
      <c r="I1157" s="267"/>
      <c r="P1157" s="265"/>
    </row>
    <row r="1158" spans="1:16" s="326" customFormat="1" ht="10.5" customHeight="1">
      <c r="A1158" s="265"/>
      <c r="B1158" s="266"/>
      <c r="C1158" s="267"/>
      <c r="D1158" s="267"/>
      <c r="E1158" s="268"/>
      <c r="F1158" s="269"/>
      <c r="G1158" s="371"/>
      <c r="H1158" s="265"/>
      <c r="I1158" s="267"/>
      <c r="P1158" s="265"/>
    </row>
    <row r="1159" spans="1:16" s="326" customFormat="1" ht="10.5" customHeight="1">
      <c r="A1159" s="265"/>
      <c r="B1159" s="266"/>
      <c r="C1159" s="267"/>
      <c r="D1159" s="267"/>
      <c r="E1159" s="268"/>
      <c r="F1159" s="269"/>
      <c r="G1159" s="371"/>
      <c r="H1159" s="265"/>
      <c r="I1159" s="267"/>
      <c r="P1159" s="265"/>
    </row>
    <row r="1160" spans="1:16" s="326" customFormat="1" ht="10.5" customHeight="1">
      <c r="A1160" s="265"/>
      <c r="B1160" s="266"/>
      <c r="C1160" s="267"/>
      <c r="D1160" s="267"/>
      <c r="E1160" s="268"/>
      <c r="F1160" s="269"/>
      <c r="G1160" s="371"/>
      <c r="H1160" s="265"/>
      <c r="I1160" s="267"/>
      <c r="P1160" s="265"/>
    </row>
    <row r="1161" spans="1:16" s="326" customFormat="1" ht="10.5" customHeight="1">
      <c r="A1161" s="265"/>
      <c r="B1161" s="266"/>
      <c r="C1161" s="267"/>
      <c r="D1161" s="267"/>
      <c r="E1161" s="268"/>
      <c r="F1161" s="269"/>
      <c r="G1161" s="371"/>
      <c r="H1161" s="265"/>
      <c r="I1161" s="267"/>
      <c r="P1161" s="265"/>
    </row>
    <row r="1162" spans="1:16" s="326" customFormat="1" ht="10.5" customHeight="1">
      <c r="A1162" s="265"/>
      <c r="B1162" s="266"/>
      <c r="C1162" s="267"/>
      <c r="D1162" s="267"/>
      <c r="E1162" s="268"/>
      <c r="F1162" s="269"/>
      <c r="G1162" s="371"/>
      <c r="H1162" s="265"/>
      <c r="I1162" s="267"/>
      <c r="P1162" s="265"/>
    </row>
    <row r="1163" spans="1:16" s="326" customFormat="1" ht="10.5" customHeight="1">
      <c r="A1163" s="265"/>
      <c r="B1163" s="266"/>
      <c r="C1163" s="267"/>
      <c r="D1163" s="267"/>
      <c r="E1163" s="268"/>
      <c r="F1163" s="269"/>
      <c r="G1163" s="371"/>
      <c r="H1163" s="265"/>
      <c r="I1163" s="267"/>
      <c r="P1163" s="265"/>
    </row>
    <row r="1164" spans="1:16" s="326" customFormat="1" ht="10.5" customHeight="1">
      <c r="A1164" s="265"/>
      <c r="B1164" s="266"/>
      <c r="C1164" s="267"/>
      <c r="D1164" s="267"/>
      <c r="E1164" s="268"/>
      <c r="F1164" s="269"/>
      <c r="G1164" s="371"/>
      <c r="H1164" s="265"/>
      <c r="I1164" s="267"/>
      <c r="P1164" s="265"/>
    </row>
    <row r="1165" spans="1:16" s="326" customFormat="1" ht="10.5" customHeight="1">
      <c r="A1165" s="265"/>
      <c r="B1165" s="266"/>
      <c r="C1165" s="267"/>
      <c r="D1165" s="267"/>
      <c r="E1165" s="268"/>
      <c r="F1165" s="269"/>
      <c r="G1165" s="371"/>
      <c r="H1165" s="265"/>
      <c r="I1165" s="267"/>
      <c r="P1165" s="265"/>
    </row>
    <row r="1166" spans="1:16" s="326" customFormat="1" ht="10.5" customHeight="1">
      <c r="A1166" s="265"/>
      <c r="B1166" s="266"/>
      <c r="C1166" s="267"/>
      <c r="D1166" s="267"/>
      <c r="E1166" s="268"/>
      <c r="F1166" s="269"/>
      <c r="G1166" s="371"/>
      <c r="H1166" s="265"/>
      <c r="I1166" s="267"/>
      <c r="P1166" s="265"/>
    </row>
    <row r="1167" spans="1:16" s="326" customFormat="1" ht="10.5" customHeight="1">
      <c r="A1167" s="265"/>
      <c r="B1167" s="266"/>
      <c r="C1167" s="267"/>
      <c r="D1167" s="267"/>
      <c r="E1167" s="268"/>
      <c r="F1167" s="269"/>
      <c r="G1167" s="371"/>
      <c r="H1167" s="265"/>
      <c r="I1167" s="267"/>
      <c r="P1167" s="265"/>
    </row>
    <row r="1168" spans="1:16" s="326" customFormat="1" ht="10.5" customHeight="1">
      <c r="A1168" s="265"/>
      <c r="B1168" s="266"/>
      <c r="C1168" s="267"/>
      <c r="D1168" s="267"/>
      <c r="E1168" s="268"/>
      <c r="F1168" s="269"/>
      <c r="G1168" s="371"/>
      <c r="H1168" s="265"/>
      <c r="I1168" s="267"/>
      <c r="P1168" s="265"/>
    </row>
    <row r="1169" spans="1:16" s="326" customFormat="1" ht="10.5" customHeight="1">
      <c r="A1169" s="265"/>
      <c r="B1169" s="266"/>
      <c r="C1169" s="267"/>
      <c r="D1169" s="267"/>
      <c r="E1169" s="268"/>
      <c r="F1169" s="269"/>
      <c r="G1169" s="371"/>
      <c r="H1169" s="265"/>
      <c r="I1169" s="267"/>
      <c r="P1169" s="265"/>
    </row>
    <row r="1170" spans="1:16" s="326" customFormat="1" ht="10.5" customHeight="1">
      <c r="A1170" s="265"/>
      <c r="B1170" s="266"/>
      <c r="C1170" s="267"/>
      <c r="D1170" s="267"/>
      <c r="E1170" s="268"/>
      <c r="F1170" s="269"/>
      <c r="G1170" s="371"/>
      <c r="H1170" s="265"/>
      <c r="I1170" s="267"/>
      <c r="P1170" s="265"/>
    </row>
    <row r="1171" spans="1:16" s="326" customFormat="1" ht="10.5" customHeight="1">
      <c r="A1171" s="265"/>
      <c r="B1171" s="266"/>
      <c r="C1171" s="267"/>
      <c r="D1171" s="267"/>
      <c r="E1171" s="268"/>
      <c r="F1171" s="269"/>
      <c r="G1171" s="371"/>
      <c r="H1171" s="265"/>
      <c r="I1171" s="267"/>
      <c r="P1171" s="265"/>
    </row>
    <row r="1172" spans="1:16" s="326" customFormat="1" ht="10.5" customHeight="1">
      <c r="A1172" s="265"/>
      <c r="B1172" s="266"/>
      <c r="C1172" s="267"/>
      <c r="D1172" s="267"/>
      <c r="E1172" s="268"/>
      <c r="F1172" s="269"/>
      <c r="G1172" s="371"/>
      <c r="H1172" s="265"/>
      <c r="I1172" s="267"/>
      <c r="P1172" s="265"/>
    </row>
    <row r="1173" spans="1:16" s="326" customFormat="1" ht="10.5" customHeight="1">
      <c r="A1173" s="265"/>
      <c r="B1173" s="266"/>
      <c r="C1173" s="267"/>
      <c r="D1173" s="267"/>
      <c r="E1173" s="268"/>
      <c r="F1173" s="269"/>
      <c r="G1173" s="371"/>
      <c r="H1173" s="265"/>
      <c r="I1173" s="267"/>
      <c r="P1173" s="265"/>
    </row>
    <row r="1174" spans="1:16" s="326" customFormat="1" ht="10.5" customHeight="1">
      <c r="A1174" s="265"/>
      <c r="B1174" s="266"/>
      <c r="C1174" s="267"/>
      <c r="D1174" s="267"/>
      <c r="E1174" s="268"/>
      <c r="F1174" s="269"/>
      <c r="G1174" s="371"/>
      <c r="H1174" s="265"/>
      <c r="I1174" s="267"/>
      <c r="P1174" s="265"/>
    </row>
    <row r="1175" spans="1:16" s="326" customFormat="1" ht="10.5" customHeight="1">
      <c r="A1175" s="265"/>
      <c r="B1175" s="266"/>
      <c r="C1175" s="267"/>
      <c r="D1175" s="267"/>
      <c r="E1175" s="268"/>
      <c r="F1175" s="269"/>
      <c r="G1175" s="371"/>
      <c r="H1175" s="265"/>
      <c r="I1175" s="267"/>
      <c r="P1175" s="265"/>
    </row>
    <row r="1176" spans="1:16" s="326" customFormat="1" ht="10.5" customHeight="1">
      <c r="A1176" s="265"/>
      <c r="B1176" s="266"/>
      <c r="C1176" s="267"/>
      <c r="D1176" s="267"/>
      <c r="E1176" s="268"/>
      <c r="F1176" s="269"/>
      <c r="G1176" s="371"/>
      <c r="H1176" s="265"/>
      <c r="I1176" s="267"/>
      <c r="P1176" s="265"/>
    </row>
    <row r="1177" spans="1:16" s="326" customFormat="1" ht="10.5" customHeight="1">
      <c r="A1177" s="265"/>
      <c r="B1177" s="266"/>
      <c r="C1177" s="267"/>
      <c r="D1177" s="267"/>
      <c r="E1177" s="268"/>
      <c r="F1177" s="269"/>
      <c r="G1177" s="371"/>
      <c r="H1177" s="265"/>
      <c r="I1177" s="267"/>
      <c r="P1177" s="265"/>
    </row>
    <row r="1178" spans="1:16" s="326" customFormat="1" ht="10.5" customHeight="1">
      <c r="A1178" s="265"/>
      <c r="B1178" s="266"/>
      <c r="C1178" s="267"/>
      <c r="D1178" s="267"/>
      <c r="E1178" s="268"/>
      <c r="F1178" s="269"/>
      <c r="G1178" s="371"/>
      <c r="H1178" s="265"/>
      <c r="I1178" s="267"/>
      <c r="P1178" s="265"/>
    </row>
    <row r="1179" spans="1:16" s="326" customFormat="1" ht="10.5" customHeight="1">
      <c r="A1179" s="265"/>
      <c r="B1179" s="266"/>
      <c r="C1179" s="267"/>
      <c r="D1179" s="267"/>
      <c r="E1179" s="268"/>
      <c r="F1179" s="269"/>
      <c r="G1179" s="371"/>
      <c r="H1179" s="265"/>
      <c r="I1179" s="267"/>
      <c r="P1179" s="265"/>
    </row>
    <row r="1180" spans="1:16" s="326" customFormat="1" ht="10.5" customHeight="1">
      <c r="A1180" s="265"/>
      <c r="B1180" s="266"/>
      <c r="C1180" s="267"/>
      <c r="D1180" s="267"/>
      <c r="E1180" s="268"/>
      <c r="F1180" s="269"/>
      <c r="G1180" s="371"/>
      <c r="H1180" s="265"/>
      <c r="I1180" s="267"/>
      <c r="P1180" s="265"/>
    </row>
    <row r="1181" spans="1:16" s="326" customFormat="1" ht="10.5" customHeight="1">
      <c r="A1181" s="265"/>
      <c r="B1181" s="266"/>
      <c r="C1181" s="267"/>
      <c r="D1181" s="267"/>
      <c r="E1181" s="268"/>
      <c r="F1181" s="269"/>
      <c r="G1181" s="371"/>
      <c r="H1181" s="265"/>
      <c r="I1181" s="267"/>
      <c r="P1181" s="265"/>
    </row>
    <row r="1182" spans="1:16" s="326" customFormat="1" ht="10.5" customHeight="1">
      <c r="A1182" s="265"/>
      <c r="B1182" s="266"/>
      <c r="C1182" s="267"/>
      <c r="D1182" s="267"/>
      <c r="E1182" s="378"/>
      <c r="F1182" s="269"/>
      <c r="G1182" s="267"/>
      <c r="H1182" s="265"/>
      <c r="I1182" s="267"/>
      <c r="P1182" s="265"/>
    </row>
    <row r="1183" spans="1:16" s="326" customFormat="1" ht="10.5" customHeight="1">
      <c r="A1183" s="265"/>
      <c r="B1183" s="266"/>
      <c r="C1183" s="267"/>
      <c r="D1183" s="267"/>
      <c r="E1183" s="268"/>
      <c r="F1183" s="269"/>
      <c r="G1183" s="371"/>
      <c r="H1183" s="265"/>
      <c r="I1183" s="267"/>
      <c r="P1183" s="265"/>
    </row>
    <row r="1184" spans="1:16" s="326" customFormat="1" ht="10.5" customHeight="1">
      <c r="A1184" s="265"/>
      <c r="B1184" s="266"/>
      <c r="C1184" s="267"/>
      <c r="D1184" s="267"/>
      <c r="E1184" s="268"/>
      <c r="F1184" s="269"/>
      <c r="G1184" s="371"/>
      <c r="H1184" s="265"/>
      <c r="I1184" s="267"/>
      <c r="P1184" s="265"/>
    </row>
    <row r="1185" spans="1:16" s="326" customFormat="1" ht="10.5" customHeight="1">
      <c r="A1185" s="265"/>
      <c r="B1185" s="266"/>
      <c r="C1185" s="267"/>
      <c r="D1185" s="267"/>
      <c r="E1185" s="268"/>
      <c r="F1185" s="269"/>
      <c r="G1185" s="371"/>
      <c r="H1185" s="265"/>
      <c r="I1185" s="267"/>
      <c r="P1185" s="265"/>
    </row>
    <row r="1186" spans="1:16" s="326" customFormat="1" ht="10.5" customHeight="1">
      <c r="A1186" s="265"/>
      <c r="B1186" s="266"/>
      <c r="C1186" s="267"/>
      <c r="D1186" s="267"/>
      <c r="E1186" s="268"/>
      <c r="F1186" s="269"/>
      <c r="G1186" s="371"/>
      <c r="H1186" s="265"/>
      <c r="I1186" s="267"/>
      <c r="P1186" s="265"/>
    </row>
    <row r="1187" spans="1:16" s="326" customFormat="1" ht="10.5" customHeight="1">
      <c r="A1187" s="265"/>
      <c r="B1187" s="266"/>
      <c r="C1187" s="267"/>
      <c r="D1187" s="267"/>
      <c r="E1187" s="268"/>
      <c r="F1187" s="269"/>
      <c r="G1187" s="371"/>
      <c r="H1187" s="265"/>
      <c r="I1187" s="267"/>
      <c r="P1187" s="265"/>
    </row>
    <row r="1188" spans="1:16" s="326" customFormat="1" ht="10.5" customHeight="1">
      <c r="A1188" s="265"/>
      <c r="B1188" s="266"/>
      <c r="C1188" s="267"/>
      <c r="D1188" s="267"/>
      <c r="E1188" s="268"/>
      <c r="F1188" s="269"/>
      <c r="G1188" s="371"/>
      <c r="H1188" s="265"/>
      <c r="I1188" s="267"/>
      <c r="P1188" s="265"/>
    </row>
    <row r="1189" spans="1:16" s="326" customFormat="1" ht="10.5" customHeight="1">
      <c r="A1189" s="265"/>
      <c r="B1189" s="266"/>
      <c r="C1189" s="267"/>
      <c r="D1189" s="267"/>
      <c r="E1189" s="268"/>
      <c r="F1189" s="269"/>
      <c r="G1189" s="371"/>
      <c r="H1189" s="265"/>
      <c r="I1189" s="267"/>
      <c r="P1189" s="265"/>
    </row>
    <row r="1190" spans="1:16" s="326" customFormat="1" ht="10.5" customHeight="1">
      <c r="A1190" s="265"/>
      <c r="B1190" s="266"/>
      <c r="C1190" s="267"/>
      <c r="D1190" s="267"/>
      <c r="E1190" s="268"/>
      <c r="F1190" s="269"/>
      <c r="G1190" s="371"/>
      <c r="H1190" s="265"/>
      <c r="I1190" s="267"/>
      <c r="P1190" s="265"/>
    </row>
    <row r="1191" spans="1:16" s="326" customFormat="1" ht="10.5" customHeight="1">
      <c r="A1191" s="265"/>
      <c r="B1191" s="266"/>
      <c r="C1191" s="267"/>
      <c r="D1191" s="267"/>
      <c r="E1191" s="268"/>
      <c r="F1191" s="269"/>
      <c r="G1191" s="371"/>
      <c r="H1191" s="265"/>
      <c r="I1191" s="267"/>
      <c r="P1191" s="265"/>
    </row>
    <row r="1192" spans="1:16" s="326" customFormat="1" ht="10.5" customHeight="1">
      <c r="A1192" s="265"/>
      <c r="B1192" s="266"/>
      <c r="C1192" s="267"/>
      <c r="D1192" s="267"/>
      <c r="E1192" s="268"/>
      <c r="F1192" s="269"/>
      <c r="G1192" s="371"/>
      <c r="H1192" s="265"/>
      <c r="I1192" s="267"/>
      <c r="P1192" s="265"/>
    </row>
    <row r="1193" spans="1:16" s="326" customFormat="1" ht="10.5" customHeight="1">
      <c r="A1193" s="265"/>
      <c r="B1193" s="266"/>
      <c r="C1193" s="267"/>
      <c r="D1193" s="267"/>
      <c r="E1193" s="268"/>
      <c r="F1193" s="269"/>
      <c r="G1193" s="371"/>
      <c r="H1193" s="265"/>
      <c r="I1193" s="267"/>
      <c r="P1193" s="265"/>
    </row>
    <row r="1194" spans="1:16" s="326" customFormat="1" ht="10.5" customHeight="1">
      <c r="A1194" s="265"/>
      <c r="B1194" s="266"/>
      <c r="C1194" s="267"/>
      <c r="D1194" s="267"/>
      <c r="E1194" s="268"/>
      <c r="F1194" s="269"/>
      <c r="G1194" s="371"/>
      <c r="H1194" s="265"/>
      <c r="I1194" s="267"/>
      <c r="P1194" s="265"/>
    </row>
    <row r="1195" spans="1:16" s="326" customFormat="1" ht="10.5" customHeight="1">
      <c r="A1195" s="265"/>
      <c r="B1195" s="266"/>
      <c r="C1195" s="267"/>
      <c r="D1195" s="267"/>
      <c r="E1195" s="268"/>
      <c r="F1195" s="269"/>
      <c r="G1195" s="371"/>
      <c r="H1195" s="265"/>
      <c r="I1195" s="267"/>
      <c r="P1195" s="265"/>
    </row>
    <row r="1196" spans="1:16" s="326" customFormat="1" ht="10.5" customHeight="1">
      <c r="A1196" s="265"/>
      <c r="B1196" s="266"/>
      <c r="C1196" s="267"/>
      <c r="D1196" s="267"/>
      <c r="E1196" s="268"/>
      <c r="F1196" s="269"/>
      <c r="G1196" s="371"/>
      <c r="H1196" s="265"/>
      <c r="I1196" s="267"/>
      <c r="P1196" s="265"/>
    </row>
    <row r="1197" spans="1:16" s="326" customFormat="1" ht="10.5" customHeight="1">
      <c r="A1197" s="265"/>
      <c r="B1197" s="266"/>
      <c r="C1197" s="267"/>
      <c r="D1197" s="267"/>
      <c r="E1197" s="268"/>
      <c r="F1197" s="269"/>
      <c r="G1197" s="371"/>
      <c r="H1197" s="265"/>
      <c r="I1197" s="267"/>
      <c r="P1197" s="265"/>
    </row>
    <row r="1198" spans="1:16" s="326" customFormat="1" ht="10.5" customHeight="1">
      <c r="A1198" s="265"/>
      <c r="B1198" s="266"/>
      <c r="C1198" s="267"/>
      <c r="D1198" s="267"/>
      <c r="E1198" s="268"/>
      <c r="F1198" s="269"/>
      <c r="G1198" s="371"/>
      <c r="H1198" s="265"/>
      <c r="I1198" s="267"/>
      <c r="P1198" s="265"/>
    </row>
    <row r="1199" spans="1:16" s="326" customFormat="1" ht="10.5" customHeight="1">
      <c r="A1199" s="265"/>
      <c r="B1199" s="266"/>
      <c r="C1199" s="267"/>
      <c r="D1199" s="267"/>
      <c r="E1199" s="268"/>
      <c r="F1199" s="269"/>
      <c r="G1199" s="371"/>
      <c r="H1199" s="265"/>
      <c r="I1199" s="267"/>
      <c r="P1199" s="265"/>
    </row>
    <row r="1200" spans="1:16" s="326" customFormat="1" ht="10.5" customHeight="1">
      <c r="A1200" s="265"/>
      <c r="B1200" s="266"/>
      <c r="C1200" s="267"/>
      <c r="D1200" s="267"/>
      <c r="E1200" s="268"/>
      <c r="F1200" s="269"/>
      <c r="G1200" s="371"/>
      <c r="H1200" s="265"/>
      <c r="I1200" s="267"/>
      <c r="P1200" s="265"/>
    </row>
    <row r="1201" spans="1:16" s="326" customFormat="1" ht="10.5" customHeight="1">
      <c r="A1201" s="265"/>
      <c r="B1201" s="266"/>
      <c r="C1201" s="267"/>
      <c r="D1201" s="267"/>
      <c r="E1201" s="268"/>
      <c r="F1201" s="269"/>
      <c r="G1201" s="371"/>
      <c r="H1201" s="265"/>
      <c r="I1201" s="267"/>
      <c r="P1201" s="265"/>
    </row>
    <row r="1202" spans="1:16" s="326" customFormat="1" ht="10.5" customHeight="1">
      <c r="A1202" s="265"/>
      <c r="B1202" s="266"/>
      <c r="C1202" s="267"/>
      <c r="D1202" s="267"/>
      <c r="E1202" s="268"/>
      <c r="F1202" s="269"/>
      <c r="G1202" s="371"/>
      <c r="H1202" s="265"/>
      <c r="I1202" s="267"/>
      <c r="P1202" s="265"/>
    </row>
    <row r="1203" spans="1:16" s="326" customFormat="1" ht="10.5" customHeight="1">
      <c r="A1203" s="265"/>
      <c r="B1203" s="266"/>
      <c r="C1203" s="267"/>
      <c r="D1203" s="267"/>
      <c r="E1203" s="268"/>
      <c r="F1203" s="269"/>
      <c r="G1203" s="371"/>
      <c r="H1203" s="265"/>
      <c r="I1203" s="267"/>
      <c r="P1203" s="265"/>
    </row>
    <row r="1204" spans="1:16" s="326" customFormat="1" ht="10.5" customHeight="1">
      <c r="A1204" s="265"/>
      <c r="B1204" s="266"/>
      <c r="C1204" s="267"/>
      <c r="D1204" s="267"/>
      <c r="E1204" s="268"/>
      <c r="F1204" s="269"/>
      <c r="G1204" s="371"/>
      <c r="H1204" s="265"/>
      <c r="I1204" s="267"/>
      <c r="P1204" s="265"/>
    </row>
    <row r="1205" spans="1:16" s="326" customFormat="1" ht="10.5" customHeight="1">
      <c r="A1205" s="265"/>
      <c r="B1205" s="266"/>
      <c r="C1205" s="267"/>
      <c r="D1205" s="267"/>
      <c r="E1205" s="268"/>
      <c r="F1205" s="269"/>
      <c r="G1205" s="371"/>
      <c r="H1205" s="265"/>
      <c r="I1205" s="267"/>
      <c r="P1205" s="265"/>
    </row>
    <row r="1206" spans="1:16" s="326" customFormat="1" ht="10.5" customHeight="1">
      <c r="A1206" s="265"/>
      <c r="B1206" s="266"/>
      <c r="C1206" s="267"/>
      <c r="D1206" s="267"/>
      <c r="E1206" s="268"/>
      <c r="F1206" s="269"/>
      <c r="G1206" s="371"/>
      <c r="H1206" s="265"/>
      <c r="I1206" s="267"/>
      <c r="P1206" s="265"/>
    </row>
    <row r="1207" spans="1:16" s="326" customFormat="1" ht="10.5" customHeight="1">
      <c r="A1207" s="265"/>
      <c r="B1207" s="266"/>
      <c r="C1207" s="267"/>
      <c r="D1207" s="267"/>
      <c r="E1207" s="268"/>
      <c r="F1207" s="269"/>
      <c r="G1207" s="371"/>
      <c r="H1207" s="265"/>
      <c r="I1207" s="267"/>
      <c r="P1207" s="265"/>
    </row>
    <row r="1208" spans="1:16" s="326" customFormat="1" ht="10.5" customHeight="1">
      <c r="A1208" s="265"/>
      <c r="B1208" s="266"/>
      <c r="C1208" s="267"/>
      <c r="D1208" s="267"/>
      <c r="E1208" s="268"/>
      <c r="F1208" s="269"/>
      <c r="G1208" s="371"/>
      <c r="H1208" s="265"/>
      <c r="I1208" s="267"/>
      <c r="P1208" s="265"/>
    </row>
    <row r="1209" spans="1:16" s="326" customFormat="1" ht="10.5" customHeight="1">
      <c r="A1209" s="265"/>
      <c r="B1209" s="266"/>
      <c r="C1209" s="267"/>
      <c r="D1209" s="267"/>
      <c r="E1209" s="268"/>
      <c r="F1209" s="269"/>
      <c r="G1209" s="371"/>
      <c r="H1209" s="265"/>
      <c r="I1209" s="267"/>
      <c r="P1209" s="265"/>
    </row>
    <row r="1210" spans="1:16" s="326" customFormat="1" ht="10.5" customHeight="1">
      <c r="A1210" s="265"/>
      <c r="B1210" s="266"/>
      <c r="C1210" s="267"/>
      <c r="D1210" s="267"/>
      <c r="E1210" s="268"/>
      <c r="F1210" s="269"/>
      <c r="G1210" s="371"/>
      <c r="H1210" s="265"/>
      <c r="I1210" s="267"/>
      <c r="P1210" s="265"/>
    </row>
    <row r="1211" spans="1:16" s="326" customFormat="1" ht="10.5" customHeight="1">
      <c r="A1211" s="265"/>
      <c r="B1211" s="266"/>
      <c r="C1211" s="267"/>
      <c r="D1211" s="267"/>
      <c r="E1211" s="268"/>
      <c r="F1211" s="269"/>
      <c r="G1211" s="371"/>
      <c r="H1211" s="265"/>
      <c r="I1211" s="267"/>
      <c r="P1211" s="265"/>
    </row>
    <row r="1212" spans="1:16" s="326" customFormat="1" ht="10.5" customHeight="1">
      <c r="A1212" s="265"/>
      <c r="B1212" s="266"/>
      <c r="C1212" s="267"/>
      <c r="D1212" s="267"/>
      <c r="E1212" s="268"/>
      <c r="F1212" s="269"/>
      <c r="G1212" s="371"/>
      <c r="H1212" s="265"/>
      <c r="I1212" s="267"/>
      <c r="P1212" s="265"/>
    </row>
    <row r="1213" spans="1:16" s="326" customFormat="1" ht="10.5" customHeight="1">
      <c r="A1213" s="265"/>
      <c r="B1213" s="266"/>
      <c r="C1213" s="267"/>
      <c r="D1213" s="267"/>
      <c r="E1213" s="268"/>
      <c r="F1213" s="269"/>
      <c r="G1213" s="371"/>
      <c r="H1213" s="265"/>
      <c r="I1213" s="267"/>
      <c r="P1213" s="265"/>
    </row>
    <row r="1214" spans="1:16" s="326" customFormat="1" ht="10.5" customHeight="1">
      <c r="A1214" s="265"/>
      <c r="B1214" s="266"/>
      <c r="C1214" s="267"/>
      <c r="D1214" s="267"/>
      <c r="E1214" s="268"/>
      <c r="F1214" s="269"/>
      <c r="G1214" s="371"/>
      <c r="H1214" s="265"/>
      <c r="I1214" s="267"/>
      <c r="P1214" s="265"/>
    </row>
    <row r="1215" spans="1:16" s="326" customFormat="1" ht="10.5" customHeight="1">
      <c r="A1215" s="265"/>
      <c r="B1215" s="266"/>
      <c r="C1215" s="267"/>
      <c r="D1215" s="267"/>
      <c r="E1215" s="268"/>
      <c r="F1215" s="269"/>
      <c r="G1215" s="371"/>
      <c r="H1215" s="265"/>
      <c r="I1215" s="267"/>
      <c r="P1215" s="265"/>
    </row>
    <row r="1216" spans="1:16" s="326" customFormat="1" ht="10.5" customHeight="1">
      <c r="A1216" s="265"/>
      <c r="B1216" s="266"/>
      <c r="C1216" s="267"/>
      <c r="D1216" s="267"/>
      <c r="E1216" s="268"/>
      <c r="F1216" s="269"/>
      <c r="G1216" s="371"/>
      <c r="H1216" s="265"/>
      <c r="I1216" s="267"/>
      <c r="P1216" s="265"/>
    </row>
    <row r="1217" spans="1:16" s="326" customFormat="1" ht="10.5" customHeight="1">
      <c r="A1217" s="265"/>
      <c r="B1217" s="266"/>
      <c r="C1217" s="267"/>
      <c r="D1217" s="267"/>
      <c r="E1217" s="268"/>
      <c r="F1217" s="269"/>
      <c r="G1217" s="371"/>
      <c r="H1217" s="265"/>
      <c r="I1217" s="267"/>
      <c r="P1217" s="265"/>
    </row>
    <row r="1218" spans="1:16" s="326" customFormat="1" ht="10.5" customHeight="1">
      <c r="A1218" s="265"/>
      <c r="B1218" s="266"/>
      <c r="C1218" s="267"/>
      <c r="D1218" s="267"/>
      <c r="E1218" s="268"/>
      <c r="F1218" s="269"/>
      <c r="G1218" s="371"/>
      <c r="H1218" s="265"/>
      <c r="I1218" s="267"/>
      <c r="P1218" s="265"/>
    </row>
    <row r="1219" spans="1:16" s="326" customFormat="1" ht="10.5" customHeight="1">
      <c r="A1219" s="265"/>
      <c r="B1219" s="266"/>
      <c r="C1219" s="267"/>
      <c r="D1219" s="267"/>
      <c r="E1219" s="268"/>
      <c r="F1219" s="269"/>
      <c r="G1219" s="371"/>
      <c r="H1219" s="265"/>
      <c r="I1219" s="267"/>
      <c r="P1219" s="265"/>
    </row>
    <row r="1220" spans="1:16" s="326" customFormat="1" ht="10.5" customHeight="1">
      <c r="A1220" s="265"/>
      <c r="B1220" s="266"/>
      <c r="C1220" s="267"/>
      <c r="D1220" s="267"/>
      <c r="E1220" s="268"/>
      <c r="F1220" s="269"/>
      <c r="G1220" s="371"/>
      <c r="H1220" s="265"/>
      <c r="I1220" s="267"/>
      <c r="P1220" s="265"/>
    </row>
    <row r="1221" spans="1:16" s="326" customFormat="1" ht="10.5" customHeight="1">
      <c r="A1221" s="265"/>
      <c r="B1221" s="266"/>
      <c r="C1221" s="267"/>
      <c r="D1221" s="267"/>
      <c r="E1221" s="268"/>
      <c r="F1221" s="269"/>
      <c r="G1221" s="371"/>
      <c r="H1221" s="265"/>
      <c r="I1221" s="267"/>
      <c r="P1221" s="265"/>
    </row>
    <row r="1222" spans="1:16" s="326" customFormat="1" ht="10.5" customHeight="1">
      <c r="A1222" s="265"/>
      <c r="B1222" s="266"/>
      <c r="C1222" s="267"/>
      <c r="D1222" s="267"/>
      <c r="E1222" s="268"/>
      <c r="F1222" s="269"/>
      <c r="G1222" s="371"/>
      <c r="H1222" s="265"/>
      <c r="I1222" s="267"/>
      <c r="P1222" s="265"/>
    </row>
    <row r="1223" spans="1:16" s="326" customFormat="1" ht="10.5" customHeight="1">
      <c r="A1223" s="265"/>
      <c r="B1223" s="266"/>
      <c r="C1223" s="267"/>
      <c r="D1223" s="267"/>
      <c r="E1223" s="268"/>
      <c r="F1223" s="269"/>
      <c r="G1223" s="371"/>
      <c r="H1223" s="265"/>
      <c r="I1223" s="267"/>
      <c r="P1223" s="265"/>
    </row>
    <row r="1224" spans="1:16" s="326" customFormat="1" ht="10.5" customHeight="1">
      <c r="A1224" s="265"/>
      <c r="B1224" s="266"/>
      <c r="C1224" s="267"/>
      <c r="D1224" s="267"/>
      <c r="E1224" s="268"/>
      <c r="F1224" s="269"/>
      <c r="G1224" s="371"/>
      <c r="H1224" s="265"/>
      <c r="I1224" s="267"/>
      <c r="P1224" s="265"/>
    </row>
    <row r="1225" spans="1:16" s="326" customFormat="1" ht="10.5" customHeight="1">
      <c r="A1225" s="265"/>
      <c r="B1225" s="266"/>
      <c r="C1225" s="267"/>
      <c r="D1225" s="267"/>
      <c r="E1225" s="268"/>
      <c r="F1225" s="269"/>
      <c r="G1225" s="371"/>
      <c r="H1225" s="265"/>
      <c r="I1225" s="267"/>
      <c r="P1225" s="265"/>
    </row>
    <row r="1226" spans="1:16" s="326" customFormat="1" ht="10.5" customHeight="1">
      <c r="A1226" s="265"/>
      <c r="B1226" s="266"/>
      <c r="C1226" s="267"/>
      <c r="D1226" s="267"/>
      <c r="E1226" s="268"/>
      <c r="F1226" s="269"/>
      <c r="G1226" s="371"/>
      <c r="H1226" s="265"/>
      <c r="I1226" s="267"/>
      <c r="P1226" s="265"/>
    </row>
    <row r="1227" spans="1:16" s="326" customFormat="1" ht="10.5" customHeight="1">
      <c r="A1227" s="265"/>
      <c r="B1227" s="266"/>
      <c r="C1227" s="267"/>
      <c r="D1227" s="267"/>
      <c r="E1227" s="268"/>
      <c r="F1227" s="269"/>
      <c r="G1227" s="371"/>
      <c r="H1227" s="265"/>
      <c r="I1227" s="267"/>
      <c r="P1227" s="265"/>
    </row>
    <row r="1228" spans="1:16" s="326" customFormat="1" ht="10.5" customHeight="1">
      <c r="A1228" s="265"/>
      <c r="B1228" s="266"/>
      <c r="C1228" s="267"/>
      <c r="D1228" s="267"/>
      <c r="E1228" s="268"/>
      <c r="F1228" s="269"/>
      <c r="G1228" s="371"/>
      <c r="H1228" s="265"/>
      <c r="I1228" s="267"/>
      <c r="P1228" s="265"/>
    </row>
    <row r="1229" spans="1:16" s="326" customFormat="1" ht="10.5" customHeight="1">
      <c r="A1229" s="265"/>
      <c r="B1229" s="266"/>
      <c r="C1229" s="267"/>
      <c r="D1229" s="267"/>
      <c r="E1229" s="268"/>
      <c r="F1229" s="269"/>
      <c r="G1229" s="371"/>
      <c r="H1229" s="265"/>
      <c r="I1229" s="267"/>
      <c r="P1229" s="265"/>
    </row>
    <row r="1230" spans="1:16" s="326" customFormat="1" ht="10.5" customHeight="1">
      <c r="A1230" s="265"/>
      <c r="B1230" s="266"/>
      <c r="C1230" s="267"/>
      <c r="D1230" s="267"/>
      <c r="E1230" s="268"/>
      <c r="F1230" s="269"/>
      <c r="G1230" s="371"/>
      <c r="H1230" s="265"/>
      <c r="I1230" s="267"/>
      <c r="P1230" s="265"/>
    </row>
    <row r="1231" spans="1:16" s="326" customFormat="1" ht="10.5" customHeight="1">
      <c r="A1231" s="265"/>
      <c r="B1231" s="266"/>
      <c r="C1231" s="267"/>
      <c r="D1231" s="267"/>
      <c r="E1231" s="268"/>
      <c r="F1231" s="269"/>
      <c r="G1231" s="371"/>
      <c r="H1231" s="265"/>
      <c r="I1231" s="267"/>
      <c r="P1231" s="265"/>
    </row>
    <row r="1232" spans="1:16" s="326" customFormat="1" ht="10.5" customHeight="1">
      <c r="A1232" s="265"/>
      <c r="B1232" s="266"/>
      <c r="C1232" s="267"/>
      <c r="D1232" s="267"/>
      <c r="E1232" s="268"/>
      <c r="F1232" s="269"/>
      <c r="G1232" s="371"/>
      <c r="H1232" s="265"/>
      <c r="I1232" s="267"/>
      <c r="P1232" s="265"/>
    </row>
    <row r="1233" spans="1:16" s="326" customFormat="1" ht="10.5" customHeight="1">
      <c r="A1233" s="265"/>
      <c r="B1233" s="266"/>
      <c r="C1233" s="267"/>
      <c r="D1233" s="267"/>
      <c r="E1233" s="268"/>
      <c r="F1233" s="269"/>
      <c r="G1233" s="371"/>
      <c r="H1233" s="265"/>
      <c r="I1233" s="267"/>
      <c r="P1233" s="265"/>
    </row>
    <row r="1234" spans="1:16" s="326" customFormat="1" ht="10.5" customHeight="1">
      <c r="A1234" s="265"/>
      <c r="B1234" s="266"/>
      <c r="C1234" s="267"/>
      <c r="D1234" s="267"/>
      <c r="E1234" s="268"/>
      <c r="F1234" s="269"/>
      <c r="G1234" s="371"/>
      <c r="H1234" s="265"/>
      <c r="I1234" s="267"/>
      <c r="P1234" s="265"/>
    </row>
    <row r="1235" spans="1:16" s="326" customFormat="1" ht="10.5" customHeight="1">
      <c r="A1235" s="265"/>
      <c r="B1235" s="266"/>
      <c r="C1235" s="267"/>
      <c r="D1235" s="267"/>
      <c r="E1235" s="268"/>
      <c r="F1235" s="269"/>
      <c r="G1235" s="371"/>
      <c r="H1235" s="265"/>
      <c r="I1235" s="267"/>
      <c r="P1235" s="265"/>
    </row>
    <row r="1236" spans="1:16" s="326" customFormat="1" ht="10.5" customHeight="1">
      <c r="A1236" s="265"/>
      <c r="B1236" s="266"/>
      <c r="C1236" s="267"/>
      <c r="D1236" s="267"/>
      <c r="E1236" s="268"/>
      <c r="F1236" s="269"/>
      <c r="G1236" s="371"/>
      <c r="H1236" s="265"/>
      <c r="I1236" s="267"/>
      <c r="P1236" s="265"/>
    </row>
    <row r="1237" spans="1:16" s="326" customFormat="1" ht="10.5" customHeight="1">
      <c r="A1237" s="265"/>
      <c r="B1237" s="266"/>
      <c r="C1237" s="267"/>
      <c r="D1237" s="267"/>
      <c r="E1237" s="268"/>
      <c r="F1237" s="269"/>
      <c r="G1237" s="371"/>
      <c r="H1237" s="265"/>
      <c r="I1237" s="267"/>
      <c r="P1237" s="265"/>
    </row>
    <row r="1238" spans="1:16" s="326" customFormat="1" ht="10.5" customHeight="1">
      <c r="A1238" s="265"/>
      <c r="B1238" s="266"/>
      <c r="C1238" s="267"/>
      <c r="D1238" s="267"/>
      <c r="E1238" s="268"/>
      <c r="F1238" s="269"/>
      <c r="G1238" s="371"/>
      <c r="H1238" s="265"/>
      <c r="I1238" s="267"/>
      <c r="P1238" s="265"/>
    </row>
    <row r="1239" spans="1:16" s="326" customFormat="1" ht="10.5" customHeight="1">
      <c r="A1239" s="265"/>
      <c r="B1239" s="266"/>
      <c r="C1239" s="267"/>
      <c r="D1239" s="267"/>
      <c r="E1239" s="268"/>
      <c r="F1239" s="269"/>
      <c r="G1239" s="371"/>
      <c r="H1239" s="265"/>
      <c r="I1239" s="267"/>
      <c r="P1239" s="265"/>
    </row>
    <row r="1240" spans="1:16" s="326" customFormat="1" ht="10.5" customHeight="1">
      <c r="A1240" s="265"/>
      <c r="B1240" s="266"/>
      <c r="C1240" s="267"/>
      <c r="D1240" s="267"/>
      <c r="E1240" s="268"/>
      <c r="F1240" s="269"/>
      <c r="G1240" s="371"/>
      <c r="H1240" s="265"/>
      <c r="I1240" s="267"/>
      <c r="P1240" s="265"/>
    </row>
    <row r="1241" spans="1:16" s="326" customFormat="1" ht="10.5" customHeight="1">
      <c r="A1241" s="265"/>
      <c r="B1241" s="266"/>
      <c r="C1241" s="267"/>
      <c r="D1241" s="267"/>
      <c r="E1241" s="268"/>
      <c r="F1241" s="269"/>
      <c r="G1241" s="371"/>
      <c r="H1241" s="265"/>
      <c r="I1241" s="267"/>
      <c r="P1241" s="265"/>
    </row>
    <row r="1242" spans="1:16" s="326" customFormat="1" ht="10.5" customHeight="1">
      <c r="A1242" s="265"/>
      <c r="B1242" s="266"/>
      <c r="C1242" s="267"/>
      <c r="D1242" s="267"/>
      <c r="E1242" s="268"/>
      <c r="F1242" s="269"/>
      <c r="G1242" s="371"/>
      <c r="H1242" s="265"/>
      <c r="I1242" s="267"/>
      <c r="P1242" s="265"/>
    </row>
    <row r="1243" spans="1:16" s="326" customFormat="1" ht="10.5" customHeight="1">
      <c r="A1243" s="265"/>
      <c r="B1243" s="266"/>
      <c r="C1243" s="267"/>
      <c r="D1243" s="267"/>
      <c r="E1243" s="268"/>
      <c r="F1243" s="269"/>
      <c r="G1243" s="371"/>
      <c r="H1243" s="265"/>
      <c r="I1243" s="267"/>
      <c r="P1243" s="265"/>
    </row>
    <row r="1244" spans="1:16" s="326" customFormat="1" ht="10.5" customHeight="1">
      <c r="A1244" s="265"/>
      <c r="B1244" s="266"/>
      <c r="C1244" s="267"/>
      <c r="D1244" s="267"/>
      <c r="E1244" s="268"/>
      <c r="F1244" s="269"/>
      <c r="G1244" s="371"/>
      <c r="H1244" s="265"/>
      <c r="I1244" s="267"/>
      <c r="P1244" s="265"/>
    </row>
    <row r="1245" spans="1:16" s="326" customFormat="1" ht="10.5" customHeight="1">
      <c r="A1245" s="265"/>
      <c r="B1245" s="266"/>
      <c r="C1245" s="267"/>
      <c r="D1245" s="267"/>
      <c r="E1245" s="268"/>
      <c r="F1245" s="269"/>
      <c r="G1245" s="371"/>
      <c r="H1245" s="265"/>
      <c r="I1245" s="267"/>
      <c r="P1245" s="265"/>
    </row>
    <row r="1246" spans="1:16" s="326" customFormat="1" ht="10.5" customHeight="1">
      <c r="A1246" s="265"/>
      <c r="B1246" s="266"/>
      <c r="C1246" s="267"/>
      <c r="D1246" s="267"/>
      <c r="E1246" s="268"/>
      <c r="F1246" s="269"/>
      <c r="G1246" s="371"/>
      <c r="H1246" s="265"/>
      <c r="I1246" s="267"/>
      <c r="P1246" s="265"/>
    </row>
    <row r="1247" spans="1:16" s="326" customFormat="1" ht="10.5" customHeight="1">
      <c r="A1247" s="265"/>
      <c r="B1247" s="266"/>
      <c r="C1247" s="267"/>
      <c r="D1247" s="267"/>
      <c r="E1247" s="268"/>
      <c r="F1247" s="269"/>
      <c r="G1247" s="371"/>
      <c r="H1247" s="265"/>
      <c r="I1247" s="267"/>
      <c r="P1247" s="265"/>
    </row>
    <row r="1248" spans="1:16" s="326" customFormat="1" ht="10.5" customHeight="1">
      <c r="A1248" s="265"/>
      <c r="B1248" s="266"/>
      <c r="C1248" s="267"/>
      <c r="D1248" s="267"/>
      <c r="E1248" s="268"/>
      <c r="F1248" s="269"/>
      <c r="G1248" s="371"/>
      <c r="H1248" s="265"/>
      <c r="I1248" s="267"/>
      <c r="P1248" s="265"/>
    </row>
    <row r="1249" spans="1:16" s="326" customFormat="1" ht="10.5" customHeight="1">
      <c r="A1249" s="265"/>
      <c r="B1249" s="266"/>
      <c r="C1249" s="267"/>
      <c r="D1249" s="267"/>
      <c r="E1249" s="268"/>
      <c r="F1249" s="269"/>
      <c r="G1249" s="371"/>
      <c r="H1249" s="265"/>
      <c r="I1249" s="267"/>
      <c r="P1249" s="265"/>
    </row>
    <row r="1250" spans="1:16" s="326" customFormat="1" ht="10.5" customHeight="1">
      <c r="A1250" s="265"/>
      <c r="B1250" s="266"/>
      <c r="C1250" s="267"/>
      <c r="D1250" s="267"/>
      <c r="E1250" s="268"/>
      <c r="F1250" s="269"/>
      <c r="G1250" s="371"/>
      <c r="H1250" s="265"/>
      <c r="I1250" s="267"/>
      <c r="P1250" s="265"/>
    </row>
    <row r="1251" spans="1:16" s="326" customFormat="1" ht="10.5" customHeight="1">
      <c r="A1251" s="265"/>
      <c r="B1251" s="266"/>
      <c r="C1251" s="267"/>
      <c r="D1251" s="267"/>
      <c r="E1251" s="268"/>
      <c r="F1251" s="269"/>
      <c r="G1251" s="371"/>
      <c r="H1251" s="265"/>
      <c r="I1251" s="267"/>
      <c r="P1251" s="265"/>
    </row>
    <row r="1252" spans="1:16" s="326" customFormat="1" ht="10.5" customHeight="1">
      <c r="A1252" s="265"/>
      <c r="B1252" s="266"/>
      <c r="C1252" s="267"/>
      <c r="D1252" s="267"/>
      <c r="E1252" s="268"/>
      <c r="F1252" s="269"/>
      <c r="G1252" s="371"/>
      <c r="H1252" s="265"/>
      <c r="I1252" s="267"/>
      <c r="P1252" s="265"/>
    </row>
    <row r="1253" spans="1:16" s="326" customFormat="1" ht="10.5" customHeight="1">
      <c r="A1253" s="265"/>
      <c r="B1253" s="266"/>
      <c r="C1253" s="267"/>
      <c r="D1253" s="267"/>
      <c r="E1253" s="268"/>
      <c r="F1253" s="269"/>
      <c r="G1253" s="371"/>
      <c r="H1253" s="265"/>
      <c r="I1253" s="267"/>
      <c r="P1253" s="265"/>
    </row>
    <row r="1254" spans="1:16" s="326" customFormat="1" ht="10.5" customHeight="1">
      <c r="A1254" s="265"/>
      <c r="B1254" s="266"/>
      <c r="C1254" s="267"/>
      <c r="D1254" s="267"/>
      <c r="E1254" s="268"/>
      <c r="F1254" s="269"/>
      <c r="G1254" s="371"/>
      <c r="H1254" s="265"/>
      <c r="I1254" s="267"/>
      <c r="P1254" s="265"/>
    </row>
    <row r="1255" spans="1:16" s="326" customFormat="1" ht="10.5" customHeight="1">
      <c r="A1255" s="265"/>
      <c r="B1255" s="266"/>
      <c r="C1255" s="267"/>
      <c r="D1255" s="267"/>
      <c r="E1255" s="268"/>
      <c r="F1255" s="269"/>
      <c r="G1255" s="371"/>
      <c r="H1255" s="265"/>
      <c r="I1255" s="267"/>
      <c r="P1255" s="265"/>
    </row>
    <row r="1256" spans="1:16" s="326" customFormat="1" ht="10.5" customHeight="1">
      <c r="A1256" s="265"/>
      <c r="B1256" s="266"/>
      <c r="C1256" s="267"/>
      <c r="D1256" s="267"/>
      <c r="E1256" s="268"/>
      <c r="F1256" s="269"/>
      <c r="G1256" s="371"/>
      <c r="H1256" s="265"/>
      <c r="I1256" s="267"/>
      <c r="P1256" s="265"/>
    </row>
    <row r="1257" spans="1:16" s="326" customFormat="1" ht="10.5" customHeight="1">
      <c r="A1257" s="265"/>
      <c r="B1257" s="266"/>
      <c r="C1257" s="267"/>
      <c r="D1257" s="267"/>
      <c r="E1257" s="268"/>
      <c r="F1257" s="269"/>
      <c r="G1257" s="371"/>
      <c r="H1257" s="265"/>
      <c r="I1257" s="267"/>
      <c r="P1257" s="265"/>
    </row>
    <row r="1258" spans="1:16" s="326" customFormat="1" ht="10.5" customHeight="1">
      <c r="A1258" s="265"/>
      <c r="B1258" s="266"/>
      <c r="C1258" s="267"/>
      <c r="D1258" s="267"/>
      <c r="E1258" s="268"/>
      <c r="F1258" s="269"/>
      <c r="G1258" s="371"/>
      <c r="H1258" s="265"/>
      <c r="I1258" s="267"/>
      <c r="P1258" s="265"/>
    </row>
    <row r="1259" spans="1:16" s="326" customFormat="1" ht="10.5" customHeight="1">
      <c r="A1259" s="265"/>
      <c r="B1259" s="266"/>
      <c r="C1259" s="267"/>
      <c r="D1259" s="267"/>
      <c r="E1259" s="268"/>
      <c r="F1259" s="269"/>
      <c r="G1259" s="371"/>
      <c r="H1259" s="265"/>
      <c r="I1259" s="267"/>
      <c r="P1259" s="265"/>
    </row>
    <row r="1260" spans="1:16" s="326" customFormat="1" ht="10.5" customHeight="1">
      <c r="A1260" s="265"/>
      <c r="B1260" s="266"/>
      <c r="C1260" s="267"/>
      <c r="D1260" s="267"/>
      <c r="E1260" s="268"/>
      <c r="F1260" s="269"/>
      <c r="G1260" s="371"/>
      <c r="H1260" s="265"/>
      <c r="I1260" s="267"/>
      <c r="P1260" s="265"/>
    </row>
    <row r="1261" spans="1:16" s="326" customFormat="1" ht="10.5" customHeight="1">
      <c r="A1261" s="265"/>
      <c r="B1261" s="266"/>
      <c r="C1261" s="267"/>
      <c r="D1261" s="267"/>
      <c r="E1261" s="268"/>
      <c r="F1261" s="269"/>
      <c r="G1261" s="371"/>
      <c r="H1261" s="265"/>
      <c r="I1261" s="267"/>
      <c r="P1261" s="265"/>
    </row>
    <row r="1262" spans="1:16" s="326" customFormat="1" ht="10.5" customHeight="1">
      <c r="A1262" s="265"/>
      <c r="B1262" s="266"/>
      <c r="C1262" s="267"/>
      <c r="D1262" s="267"/>
      <c r="E1262" s="268"/>
      <c r="F1262" s="269"/>
      <c r="G1262" s="371"/>
      <c r="H1262" s="265"/>
      <c r="I1262" s="267"/>
      <c r="P1262" s="265"/>
    </row>
    <row r="1263" spans="1:16" s="326" customFormat="1" ht="10.5" customHeight="1">
      <c r="A1263" s="265"/>
      <c r="B1263" s="266"/>
      <c r="C1263" s="267"/>
      <c r="D1263" s="267"/>
      <c r="E1263" s="268"/>
      <c r="F1263" s="269"/>
      <c r="G1263" s="371"/>
      <c r="H1263" s="265"/>
      <c r="I1263" s="267"/>
      <c r="P1263" s="265"/>
    </row>
    <row r="1264" spans="1:16" s="326" customFormat="1" ht="10.5" customHeight="1">
      <c r="A1264" s="265"/>
      <c r="B1264" s="266"/>
      <c r="C1264" s="267"/>
      <c r="D1264" s="267"/>
      <c r="E1264" s="268"/>
      <c r="F1264" s="269"/>
      <c r="G1264" s="371"/>
      <c r="H1264" s="265"/>
      <c r="I1264" s="267"/>
      <c r="P1264" s="265"/>
    </row>
    <row r="1265" spans="1:16" s="326" customFormat="1" ht="10.5" customHeight="1">
      <c r="A1265" s="265"/>
      <c r="B1265" s="266"/>
      <c r="C1265" s="267"/>
      <c r="D1265" s="267"/>
      <c r="E1265" s="268"/>
      <c r="F1265" s="269"/>
      <c r="G1265" s="371"/>
      <c r="H1265" s="265"/>
      <c r="I1265" s="267"/>
      <c r="P1265" s="265"/>
    </row>
    <row r="1266" spans="1:16" s="326" customFormat="1" ht="10.5" customHeight="1">
      <c r="A1266" s="265"/>
      <c r="B1266" s="266"/>
      <c r="C1266" s="267"/>
      <c r="D1266" s="267"/>
      <c r="E1266" s="268"/>
      <c r="F1266" s="269"/>
      <c r="G1266" s="371"/>
      <c r="H1266" s="265"/>
      <c r="I1266" s="267"/>
      <c r="P1266" s="265"/>
    </row>
    <row r="1267" spans="1:16" s="326" customFormat="1" ht="10.5" customHeight="1">
      <c r="A1267" s="265"/>
      <c r="B1267" s="266"/>
      <c r="C1267" s="267"/>
      <c r="D1267" s="267"/>
      <c r="E1267" s="268"/>
      <c r="F1267" s="269"/>
      <c r="G1267" s="371"/>
      <c r="H1267" s="265"/>
      <c r="I1267" s="267"/>
      <c r="P1267" s="265"/>
    </row>
    <row r="1268" spans="1:16" s="326" customFormat="1" ht="10.5" customHeight="1">
      <c r="A1268" s="265"/>
      <c r="B1268" s="266"/>
      <c r="C1268" s="267"/>
      <c r="D1268" s="267"/>
      <c r="E1268" s="268"/>
      <c r="F1268" s="269"/>
      <c r="G1268" s="371"/>
      <c r="H1268" s="265"/>
      <c r="I1268" s="267"/>
      <c r="P1268" s="265"/>
    </row>
    <row r="1269" spans="1:16" s="326" customFormat="1" ht="10.5" customHeight="1">
      <c r="A1269" s="265"/>
      <c r="B1269" s="266"/>
      <c r="C1269" s="267"/>
      <c r="D1269" s="267"/>
      <c r="E1269" s="268"/>
      <c r="F1269" s="269"/>
      <c r="G1269" s="371"/>
      <c r="H1269" s="265"/>
      <c r="I1269" s="267"/>
      <c r="P1269" s="265"/>
    </row>
    <row r="1270" spans="1:16" s="326" customFormat="1" ht="10.5" customHeight="1">
      <c r="A1270" s="265"/>
      <c r="B1270" s="266"/>
      <c r="C1270" s="267"/>
      <c r="D1270" s="267"/>
      <c r="E1270" s="268"/>
      <c r="F1270" s="269"/>
      <c r="G1270" s="371"/>
      <c r="H1270" s="265"/>
      <c r="I1270" s="267"/>
      <c r="P1270" s="265"/>
    </row>
    <row r="1271" spans="1:16" s="326" customFormat="1" ht="10.5" customHeight="1">
      <c r="A1271" s="265"/>
      <c r="B1271" s="266"/>
      <c r="C1271" s="267"/>
      <c r="D1271" s="267"/>
      <c r="E1271" s="268"/>
      <c r="F1271" s="269"/>
      <c r="G1271" s="371"/>
      <c r="H1271" s="265"/>
      <c r="I1271" s="267"/>
      <c r="P1271" s="265"/>
    </row>
    <row r="1272" spans="1:16" s="326" customFormat="1" ht="10.5" customHeight="1">
      <c r="A1272" s="265"/>
      <c r="B1272" s="266"/>
      <c r="C1272" s="267"/>
      <c r="D1272" s="267"/>
      <c r="E1272" s="268"/>
      <c r="F1272" s="269"/>
      <c r="G1272" s="371"/>
      <c r="H1272" s="265"/>
      <c r="I1272" s="267"/>
      <c r="P1272" s="265"/>
    </row>
    <row r="1273" spans="1:16" s="326" customFormat="1" ht="10.5" customHeight="1">
      <c r="A1273" s="265"/>
      <c r="B1273" s="266"/>
      <c r="C1273" s="267"/>
      <c r="D1273" s="267"/>
      <c r="E1273" s="268"/>
      <c r="F1273" s="269"/>
      <c r="G1273" s="371"/>
      <c r="H1273" s="265"/>
      <c r="I1273" s="267"/>
      <c r="P1273" s="265"/>
    </row>
    <row r="1274" spans="1:16" s="326" customFormat="1" ht="10.5" customHeight="1">
      <c r="A1274" s="265"/>
      <c r="B1274" s="266"/>
      <c r="C1274" s="267"/>
      <c r="D1274" s="267"/>
      <c r="E1274" s="268"/>
      <c r="F1274" s="269"/>
      <c r="G1274" s="371"/>
      <c r="H1274" s="265"/>
      <c r="I1274" s="267"/>
      <c r="P1274" s="265"/>
    </row>
    <row r="1275" spans="1:16" s="326" customFormat="1" ht="10.5" customHeight="1">
      <c r="A1275" s="265"/>
      <c r="B1275" s="266"/>
      <c r="C1275" s="267"/>
      <c r="D1275" s="267"/>
      <c r="E1275" s="268"/>
      <c r="F1275" s="269"/>
      <c r="G1275" s="371"/>
      <c r="H1275" s="265"/>
      <c r="I1275" s="267"/>
      <c r="P1275" s="265"/>
    </row>
    <row r="1276" spans="1:16" s="326" customFormat="1" ht="10.5" customHeight="1">
      <c r="A1276" s="265"/>
      <c r="B1276" s="266"/>
      <c r="C1276" s="267"/>
      <c r="D1276" s="267"/>
      <c r="E1276" s="268"/>
      <c r="F1276" s="269"/>
      <c r="G1276" s="371"/>
      <c r="H1276" s="265"/>
      <c r="I1276" s="267"/>
      <c r="P1276" s="265"/>
    </row>
    <row r="1277" spans="1:16" s="326" customFormat="1" ht="10.5" customHeight="1">
      <c r="A1277" s="265"/>
      <c r="B1277" s="266"/>
      <c r="C1277" s="267"/>
      <c r="D1277" s="267"/>
      <c r="E1277" s="268"/>
      <c r="F1277" s="269"/>
      <c r="G1277" s="371"/>
      <c r="H1277" s="265"/>
      <c r="I1277" s="267"/>
      <c r="P1277" s="265"/>
    </row>
    <row r="1278" spans="1:16" s="326" customFormat="1" ht="10.5" customHeight="1">
      <c r="A1278" s="265"/>
      <c r="B1278" s="266"/>
      <c r="C1278" s="267"/>
      <c r="D1278" s="267"/>
      <c r="E1278" s="268"/>
      <c r="F1278" s="269"/>
      <c r="G1278" s="371"/>
      <c r="H1278" s="265"/>
      <c r="I1278" s="267"/>
      <c r="P1278" s="265"/>
    </row>
    <row r="1279" spans="1:16" s="326" customFormat="1" ht="10.5" customHeight="1">
      <c r="A1279" s="265"/>
      <c r="B1279" s="266"/>
      <c r="C1279" s="267"/>
      <c r="D1279" s="267"/>
      <c r="E1279" s="268"/>
      <c r="F1279" s="269"/>
      <c r="G1279" s="371"/>
      <c r="H1279" s="265"/>
      <c r="I1279" s="267"/>
      <c r="P1279" s="265"/>
    </row>
    <row r="1280" spans="1:16" s="326" customFormat="1" ht="10.5" customHeight="1">
      <c r="A1280" s="265"/>
      <c r="B1280" s="266"/>
      <c r="C1280" s="267"/>
      <c r="D1280" s="267"/>
      <c r="E1280" s="268"/>
      <c r="F1280" s="269"/>
      <c r="G1280" s="371"/>
      <c r="H1280" s="265"/>
      <c r="I1280" s="267"/>
      <c r="P1280" s="265"/>
    </row>
    <row r="1281" spans="1:16" s="326" customFormat="1" ht="10.5" customHeight="1">
      <c r="A1281" s="265"/>
      <c r="B1281" s="266"/>
      <c r="C1281" s="267"/>
      <c r="D1281" s="267"/>
      <c r="E1281" s="268"/>
      <c r="F1281" s="269"/>
      <c r="G1281" s="371"/>
      <c r="H1281" s="265"/>
      <c r="I1281" s="267"/>
      <c r="P1281" s="265"/>
    </row>
    <row r="1282" spans="1:16" s="326" customFormat="1" ht="10.5" customHeight="1">
      <c r="A1282" s="265"/>
      <c r="B1282" s="266"/>
      <c r="C1282" s="267"/>
      <c r="D1282" s="267"/>
      <c r="E1282" s="268"/>
      <c r="F1282" s="269"/>
      <c r="G1282" s="371"/>
      <c r="H1282" s="265"/>
      <c r="I1282" s="267"/>
      <c r="P1282" s="265"/>
    </row>
    <row r="1283" spans="1:16" s="326" customFormat="1" ht="10.5" customHeight="1">
      <c r="A1283" s="265"/>
      <c r="B1283" s="266"/>
      <c r="C1283" s="267"/>
      <c r="D1283" s="267"/>
      <c r="E1283" s="268"/>
      <c r="F1283" s="269"/>
      <c r="G1283" s="371"/>
      <c r="H1283" s="265"/>
      <c r="I1283" s="267"/>
      <c r="P1283" s="265"/>
    </row>
    <row r="1284" spans="1:16" s="326" customFormat="1" ht="10.5" customHeight="1">
      <c r="A1284" s="265"/>
      <c r="B1284" s="266"/>
      <c r="C1284" s="267"/>
      <c r="D1284" s="267"/>
      <c r="E1284" s="268"/>
      <c r="F1284" s="269"/>
      <c r="G1284" s="371"/>
      <c r="H1284" s="265"/>
      <c r="I1284" s="267"/>
      <c r="P1284" s="265"/>
    </row>
    <row r="1285" spans="1:16" s="326" customFormat="1" ht="10.5" customHeight="1">
      <c r="A1285" s="265"/>
      <c r="B1285" s="266"/>
      <c r="C1285" s="267"/>
      <c r="D1285" s="267"/>
      <c r="E1285" s="268"/>
      <c r="F1285" s="269"/>
      <c r="G1285" s="371"/>
      <c r="H1285" s="265"/>
      <c r="I1285" s="267"/>
      <c r="P1285" s="265"/>
    </row>
    <row r="1286" spans="1:16" s="326" customFormat="1" ht="10.5" customHeight="1">
      <c r="A1286" s="265"/>
      <c r="B1286" s="266"/>
      <c r="C1286" s="267"/>
      <c r="D1286" s="267"/>
      <c r="E1286" s="268"/>
      <c r="F1286" s="269"/>
      <c r="G1286" s="371"/>
      <c r="H1286" s="265"/>
      <c r="I1286" s="267"/>
      <c r="P1286" s="265"/>
    </row>
    <row r="1287" spans="1:16" s="326" customFormat="1" ht="10.5" customHeight="1">
      <c r="A1287" s="265"/>
      <c r="B1287" s="266"/>
      <c r="C1287" s="267"/>
      <c r="D1287" s="267"/>
      <c r="E1287" s="268"/>
      <c r="F1287" s="269"/>
      <c r="G1287" s="371"/>
      <c r="H1287" s="265"/>
      <c r="I1287" s="267"/>
      <c r="P1287" s="265"/>
    </row>
    <row r="1288" spans="1:16" s="326" customFormat="1" ht="10.5" customHeight="1">
      <c r="A1288" s="265"/>
      <c r="B1288" s="266"/>
      <c r="C1288" s="267"/>
      <c r="D1288" s="267"/>
      <c r="E1288" s="268"/>
      <c r="F1288" s="269"/>
      <c r="G1288" s="371"/>
      <c r="H1288" s="265"/>
      <c r="I1288" s="267"/>
      <c r="P1288" s="265"/>
    </row>
    <row r="1289" spans="1:16" s="326" customFormat="1" ht="10.5" customHeight="1">
      <c r="A1289" s="265"/>
      <c r="B1289" s="266"/>
      <c r="C1289" s="267"/>
      <c r="D1289" s="267"/>
      <c r="E1289" s="268"/>
      <c r="F1289" s="269"/>
      <c r="G1289" s="371"/>
      <c r="H1289" s="265"/>
      <c r="I1289" s="267"/>
      <c r="P1289" s="265"/>
    </row>
    <row r="1290" spans="1:16" s="326" customFormat="1" ht="10.5" customHeight="1">
      <c r="A1290" s="265"/>
      <c r="B1290" s="266"/>
      <c r="C1290" s="267"/>
      <c r="D1290" s="267"/>
      <c r="E1290" s="268"/>
      <c r="F1290" s="269"/>
      <c r="G1290" s="371"/>
      <c r="H1290" s="265"/>
      <c r="I1290" s="267"/>
      <c r="P1290" s="265"/>
    </row>
    <row r="1291" spans="1:16" s="326" customFormat="1" ht="10.5" customHeight="1">
      <c r="A1291" s="265"/>
      <c r="B1291" s="266"/>
      <c r="C1291" s="267"/>
      <c r="D1291" s="267"/>
      <c r="E1291" s="268"/>
      <c r="F1291" s="269"/>
      <c r="G1291" s="371"/>
      <c r="H1291" s="265"/>
      <c r="I1291" s="267"/>
      <c r="P1291" s="265"/>
    </row>
    <row r="1292" spans="1:16" s="326" customFormat="1" ht="10.5" customHeight="1">
      <c r="A1292" s="265"/>
      <c r="B1292" s="266"/>
      <c r="C1292" s="267"/>
      <c r="D1292" s="267"/>
      <c r="E1292" s="268"/>
      <c r="F1292" s="269"/>
      <c r="G1292" s="371"/>
      <c r="H1292" s="265"/>
      <c r="I1292" s="267"/>
      <c r="P1292" s="265"/>
    </row>
    <row r="1293" spans="1:16" s="326" customFormat="1" ht="10.5" customHeight="1">
      <c r="A1293" s="265"/>
      <c r="B1293" s="266"/>
      <c r="C1293" s="267"/>
      <c r="D1293" s="267"/>
      <c r="E1293" s="268"/>
      <c r="F1293" s="269"/>
      <c r="G1293" s="371"/>
      <c r="H1293" s="265"/>
      <c r="I1293" s="267"/>
      <c r="P1293" s="265"/>
    </row>
    <row r="1294" spans="1:16" s="326" customFormat="1" ht="10.5" customHeight="1">
      <c r="A1294" s="265"/>
      <c r="B1294" s="266"/>
      <c r="C1294" s="267"/>
      <c r="D1294" s="267"/>
      <c r="E1294" s="268"/>
      <c r="F1294" s="269"/>
      <c r="G1294" s="371"/>
      <c r="H1294" s="265"/>
      <c r="I1294" s="267"/>
      <c r="P1294" s="265"/>
    </row>
    <row r="1295" spans="1:16" s="326" customFormat="1" ht="10.5" customHeight="1">
      <c r="A1295" s="265"/>
      <c r="B1295" s="266"/>
      <c r="C1295" s="267"/>
      <c r="D1295" s="267"/>
      <c r="E1295" s="268"/>
      <c r="F1295" s="269"/>
      <c r="G1295" s="371"/>
      <c r="H1295" s="265"/>
      <c r="I1295" s="267"/>
      <c r="P1295" s="265"/>
    </row>
    <row r="1296" spans="1:16" s="326" customFormat="1" ht="10.5" customHeight="1">
      <c r="A1296" s="265"/>
      <c r="B1296" s="266"/>
      <c r="C1296" s="267"/>
      <c r="D1296" s="267"/>
      <c r="E1296" s="268"/>
      <c r="F1296" s="269"/>
      <c r="G1296" s="371"/>
      <c r="H1296" s="265"/>
      <c r="I1296" s="267"/>
      <c r="P1296" s="265"/>
    </row>
    <row r="1297" spans="1:16" s="326" customFormat="1" ht="10.5" customHeight="1">
      <c r="A1297" s="265"/>
      <c r="B1297" s="266"/>
      <c r="C1297" s="267"/>
      <c r="D1297" s="267"/>
      <c r="E1297" s="268"/>
      <c r="F1297" s="269"/>
      <c r="G1297" s="371"/>
      <c r="H1297" s="265"/>
      <c r="I1297" s="267"/>
      <c r="P1297" s="265"/>
    </row>
    <row r="1298" spans="1:16" s="326" customFormat="1" ht="10.5" customHeight="1">
      <c r="A1298" s="265"/>
      <c r="B1298" s="266"/>
      <c r="C1298" s="267"/>
      <c r="D1298" s="267"/>
      <c r="E1298" s="268"/>
      <c r="F1298" s="269"/>
      <c r="G1298" s="371"/>
      <c r="H1298" s="265"/>
      <c r="I1298" s="267"/>
      <c r="P1298" s="265"/>
    </row>
    <row r="1299" spans="1:16" s="326" customFormat="1" ht="10.5" customHeight="1">
      <c r="A1299" s="265"/>
      <c r="B1299" s="266"/>
      <c r="C1299" s="267"/>
      <c r="D1299" s="267"/>
      <c r="E1299" s="268"/>
      <c r="F1299" s="269"/>
      <c r="G1299" s="371"/>
      <c r="H1299" s="265"/>
      <c r="I1299" s="267"/>
      <c r="P1299" s="265"/>
    </row>
    <row r="1300" spans="1:16" s="326" customFormat="1" ht="10.5" customHeight="1">
      <c r="A1300" s="265"/>
      <c r="B1300" s="266"/>
      <c r="C1300" s="267"/>
      <c r="D1300" s="267"/>
      <c r="E1300" s="268"/>
      <c r="F1300" s="269"/>
      <c r="G1300" s="371"/>
      <c r="H1300" s="265"/>
      <c r="I1300" s="267"/>
      <c r="P1300" s="265"/>
    </row>
    <row r="1301" spans="1:16" s="326" customFormat="1" ht="10.5" customHeight="1">
      <c r="A1301" s="265"/>
      <c r="B1301" s="266"/>
      <c r="C1301" s="267"/>
      <c r="D1301" s="267"/>
      <c r="E1301" s="268"/>
      <c r="F1301" s="269"/>
      <c r="G1301" s="371"/>
      <c r="H1301" s="265"/>
      <c r="I1301" s="267"/>
      <c r="P1301" s="265"/>
    </row>
    <row r="1302" spans="1:16" s="326" customFormat="1" ht="10.5" customHeight="1">
      <c r="A1302" s="265"/>
      <c r="B1302" s="266"/>
      <c r="C1302" s="267"/>
      <c r="D1302" s="267"/>
      <c r="E1302" s="268"/>
      <c r="F1302" s="269"/>
      <c r="G1302" s="371"/>
      <c r="H1302" s="265"/>
      <c r="I1302" s="267"/>
      <c r="P1302" s="265"/>
    </row>
    <row r="1303" spans="1:16" s="326" customFormat="1" ht="10.5" customHeight="1">
      <c r="A1303" s="265"/>
      <c r="B1303" s="266"/>
      <c r="C1303" s="267"/>
      <c r="D1303" s="267"/>
      <c r="E1303" s="268"/>
      <c r="F1303" s="269"/>
      <c r="G1303" s="371"/>
      <c r="H1303" s="265"/>
      <c r="I1303" s="267"/>
      <c r="P1303" s="265"/>
    </row>
    <row r="1304" spans="1:16" s="326" customFormat="1" ht="10.5" customHeight="1">
      <c r="A1304" s="265"/>
      <c r="B1304" s="266"/>
      <c r="C1304" s="267"/>
      <c r="D1304" s="267"/>
      <c r="E1304" s="268"/>
      <c r="F1304" s="269"/>
      <c r="G1304" s="371"/>
      <c r="H1304" s="265"/>
      <c r="I1304" s="267"/>
      <c r="P1304" s="265"/>
    </row>
    <row r="1305" spans="1:16" s="326" customFormat="1" ht="10.5" customHeight="1">
      <c r="A1305" s="265"/>
      <c r="B1305" s="266"/>
      <c r="C1305" s="267"/>
      <c r="D1305" s="267"/>
      <c r="E1305" s="268"/>
      <c r="F1305" s="269"/>
      <c r="G1305" s="371"/>
      <c r="H1305" s="265"/>
      <c r="I1305" s="267"/>
      <c r="P1305" s="265"/>
    </row>
    <row r="1306" spans="1:16" s="326" customFormat="1" ht="10.5" customHeight="1">
      <c r="A1306" s="265"/>
      <c r="B1306" s="266"/>
      <c r="C1306" s="267"/>
      <c r="D1306" s="267"/>
      <c r="E1306" s="268"/>
      <c r="F1306" s="269"/>
      <c r="G1306" s="371"/>
      <c r="H1306" s="265"/>
      <c r="I1306" s="267"/>
      <c r="P1306" s="265"/>
    </row>
    <row r="1307" spans="1:16" s="326" customFormat="1" ht="10.5" customHeight="1">
      <c r="A1307" s="265"/>
      <c r="B1307" s="266"/>
      <c r="C1307" s="267"/>
      <c r="D1307" s="267"/>
      <c r="E1307" s="268"/>
      <c r="F1307" s="269"/>
      <c r="G1307" s="371"/>
      <c r="H1307" s="265"/>
      <c r="I1307" s="267"/>
      <c r="P1307" s="265"/>
    </row>
    <row r="1308" spans="1:16" s="326" customFormat="1" ht="10.5" customHeight="1">
      <c r="A1308" s="265"/>
      <c r="B1308" s="266"/>
      <c r="C1308" s="267"/>
      <c r="D1308" s="267"/>
      <c r="E1308" s="268"/>
      <c r="F1308" s="269"/>
      <c r="G1308" s="371"/>
      <c r="H1308" s="265"/>
      <c r="I1308" s="267"/>
      <c r="P1308" s="265"/>
    </row>
    <row r="1309" spans="1:16" s="326" customFormat="1" ht="10.5" customHeight="1">
      <c r="A1309" s="265"/>
      <c r="B1309" s="266"/>
      <c r="C1309" s="267"/>
      <c r="D1309" s="267"/>
      <c r="E1309" s="268"/>
      <c r="F1309" s="269"/>
      <c r="G1309" s="371"/>
      <c r="H1309" s="265"/>
      <c r="I1309" s="267"/>
      <c r="P1309" s="265"/>
    </row>
    <row r="1310" spans="1:16" s="326" customFormat="1" ht="10.5" customHeight="1">
      <c r="A1310" s="265"/>
      <c r="B1310" s="266"/>
      <c r="C1310" s="267"/>
      <c r="D1310" s="267"/>
      <c r="E1310" s="268"/>
      <c r="F1310" s="269"/>
      <c r="G1310" s="371"/>
      <c r="H1310" s="265"/>
      <c r="I1310" s="267"/>
      <c r="P1310" s="265"/>
    </row>
    <row r="1311" spans="1:16" s="326" customFormat="1" ht="10.5" customHeight="1">
      <c r="A1311" s="265"/>
      <c r="B1311" s="266"/>
      <c r="C1311" s="267"/>
      <c r="D1311" s="267"/>
      <c r="E1311" s="268"/>
      <c r="F1311" s="269"/>
      <c r="G1311" s="371"/>
      <c r="H1311" s="265"/>
      <c r="I1311" s="267"/>
      <c r="P1311" s="265"/>
    </row>
    <row r="1312" spans="1:16" s="326" customFormat="1" ht="10.5" customHeight="1">
      <c r="A1312" s="265"/>
      <c r="B1312" s="266"/>
      <c r="C1312" s="267"/>
      <c r="D1312" s="267"/>
      <c r="E1312" s="268"/>
      <c r="F1312" s="269"/>
      <c r="G1312" s="371"/>
      <c r="H1312" s="265"/>
      <c r="I1312" s="267"/>
      <c r="P1312" s="265"/>
    </row>
    <row r="1313" spans="1:16" s="326" customFormat="1" ht="10.5" customHeight="1">
      <c r="A1313" s="265"/>
      <c r="B1313" s="266"/>
      <c r="C1313" s="267"/>
      <c r="D1313" s="267"/>
      <c r="E1313" s="268"/>
      <c r="F1313" s="269"/>
      <c r="G1313" s="371"/>
      <c r="H1313" s="265"/>
      <c r="I1313" s="267"/>
      <c r="P1313" s="265"/>
    </row>
    <row r="1314" spans="1:16" s="326" customFormat="1" ht="10.5" customHeight="1">
      <c r="A1314" s="265"/>
      <c r="B1314" s="266"/>
      <c r="C1314" s="267"/>
      <c r="D1314" s="267"/>
      <c r="E1314" s="268"/>
      <c r="F1314" s="269"/>
      <c r="G1314" s="371"/>
      <c r="H1314" s="265"/>
      <c r="I1314" s="267"/>
      <c r="P1314" s="265"/>
    </row>
    <row r="1315" spans="1:16" s="326" customFormat="1" ht="10.5" customHeight="1">
      <c r="A1315" s="265"/>
      <c r="B1315" s="266"/>
      <c r="C1315" s="267"/>
      <c r="D1315" s="267"/>
      <c r="E1315" s="268"/>
      <c r="F1315" s="269"/>
      <c r="G1315" s="371"/>
      <c r="H1315" s="265"/>
      <c r="I1315" s="267"/>
      <c r="P1315" s="265"/>
    </row>
    <row r="1316" spans="1:16" s="326" customFormat="1" ht="10.5" customHeight="1">
      <c r="A1316" s="265"/>
      <c r="B1316" s="266"/>
      <c r="C1316" s="267"/>
      <c r="D1316" s="267"/>
      <c r="E1316" s="268"/>
      <c r="F1316" s="269"/>
      <c r="G1316" s="371"/>
      <c r="H1316" s="265"/>
      <c r="I1316" s="267"/>
      <c r="P1316" s="265"/>
    </row>
    <row r="1317" spans="1:16" s="326" customFormat="1" ht="10.5" customHeight="1">
      <c r="A1317" s="265"/>
      <c r="B1317" s="266"/>
      <c r="C1317" s="267"/>
      <c r="D1317" s="267"/>
      <c r="E1317" s="268"/>
      <c r="F1317" s="269"/>
      <c r="G1317" s="371"/>
      <c r="H1317" s="265"/>
      <c r="I1317" s="267"/>
      <c r="P1317" s="265"/>
    </row>
    <row r="1318" spans="1:16" s="326" customFormat="1" ht="10.5" customHeight="1">
      <c r="A1318" s="265"/>
      <c r="B1318" s="266"/>
      <c r="C1318" s="267"/>
      <c r="D1318" s="267"/>
      <c r="E1318" s="268"/>
      <c r="F1318" s="269"/>
      <c r="G1318" s="371"/>
      <c r="H1318" s="265"/>
      <c r="I1318" s="267"/>
      <c r="P1318" s="265"/>
    </row>
    <row r="1319" spans="1:16" s="326" customFormat="1" ht="10.5" customHeight="1">
      <c r="A1319" s="265"/>
      <c r="B1319" s="266"/>
      <c r="C1319" s="267"/>
      <c r="D1319" s="267"/>
      <c r="E1319" s="268"/>
      <c r="F1319" s="269"/>
      <c r="G1319" s="371"/>
      <c r="H1319" s="265"/>
      <c r="I1319" s="267"/>
      <c r="P1319" s="265"/>
    </row>
    <row r="1320" spans="1:16" s="326" customFormat="1" ht="10.5" customHeight="1">
      <c r="A1320" s="265"/>
      <c r="B1320" s="266"/>
      <c r="C1320" s="267"/>
      <c r="D1320" s="267"/>
      <c r="E1320" s="268"/>
      <c r="F1320" s="269"/>
      <c r="G1320" s="371"/>
      <c r="H1320" s="265"/>
      <c r="I1320" s="267"/>
      <c r="P1320" s="265"/>
    </row>
    <row r="1321" spans="1:16" s="326" customFormat="1" ht="10.5" customHeight="1">
      <c r="A1321" s="265"/>
      <c r="B1321" s="266"/>
      <c r="C1321" s="267"/>
      <c r="D1321" s="267"/>
      <c r="E1321" s="268"/>
      <c r="F1321" s="269"/>
      <c r="G1321" s="371"/>
      <c r="H1321" s="265"/>
      <c r="I1321" s="267"/>
      <c r="P1321" s="265"/>
    </row>
    <row r="1322" spans="1:16" s="326" customFormat="1" ht="10.5" customHeight="1">
      <c r="A1322" s="265"/>
      <c r="B1322" s="266"/>
      <c r="C1322" s="267"/>
      <c r="D1322" s="267"/>
      <c r="E1322" s="268"/>
      <c r="F1322" s="269"/>
      <c r="G1322" s="371"/>
      <c r="H1322" s="265"/>
      <c r="I1322" s="267"/>
      <c r="P1322" s="265"/>
    </row>
    <row r="1323" spans="1:16" s="326" customFormat="1" ht="10.5" customHeight="1">
      <c r="A1323" s="265"/>
      <c r="B1323" s="266"/>
      <c r="C1323" s="267"/>
      <c r="D1323" s="267"/>
      <c r="E1323" s="268"/>
      <c r="F1323" s="269"/>
      <c r="G1323" s="371"/>
      <c r="H1323" s="265"/>
      <c r="I1323" s="267"/>
      <c r="P1323" s="265"/>
    </row>
    <row r="1324" spans="1:16" s="326" customFormat="1" ht="10.5" customHeight="1">
      <c r="A1324" s="265"/>
      <c r="B1324" s="266"/>
      <c r="C1324" s="267"/>
      <c r="D1324" s="267"/>
      <c r="E1324" s="268"/>
      <c r="F1324" s="269"/>
      <c r="G1324" s="371"/>
      <c r="H1324" s="265"/>
      <c r="I1324" s="267"/>
      <c r="P1324" s="265"/>
    </row>
    <row r="1325" spans="1:16" s="326" customFormat="1" ht="10.5" customHeight="1">
      <c r="A1325" s="265"/>
      <c r="B1325" s="266"/>
      <c r="C1325" s="267"/>
      <c r="D1325" s="267"/>
      <c r="E1325" s="268"/>
      <c r="F1325" s="269"/>
      <c r="G1325" s="371"/>
      <c r="H1325" s="265"/>
      <c r="I1325" s="267"/>
      <c r="P1325" s="265"/>
    </row>
    <row r="1326" spans="1:16" s="326" customFormat="1" ht="10.5" customHeight="1">
      <c r="A1326" s="265"/>
      <c r="B1326" s="266"/>
      <c r="C1326" s="267"/>
      <c r="D1326" s="267"/>
      <c r="E1326" s="268"/>
      <c r="F1326" s="269"/>
      <c r="G1326" s="371"/>
      <c r="H1326" s="265"/>
      <c r="I1326" s="267"/>
      <c r="P1326" s="265"/>
    </row>
    <row r="1327" spans="1:16" s="326" customFormat="1" ht="10.5" customHeight="1">
      <c r="A1327" s="265"/>
      <c r="B1327" s="266"/>
      <c r="C1327" s="267"/>
      <c r="D1327" s="267"/>
      <c r="E1327" s="268"/>
      <c r="F1327" s="269"/>
      <c r="G1327" s="371"/>
      <c r="H1327" s="265"/>
      <c r="I1327" s="267"/>
      <c r="P1327" s="265"/>
    </row>
    <row r="1328" spans="1:16" s="326" customFormat="1" ht="10.5" customHeight="1">
      <c r="A1328" s="265"/>
      <c r="B1328" s="266"/>
      <c r="C1328" s="267"/>
      <c r="D1328" s="267"/>
      <c r="E1328" s="268"/>
      <c r="F1328" s="269"/>
      <c r="G1328" s="371"/>
      <c r="H1328" s="265"/>
      <c r="I1328" s="267"/>
      <c r="P1328" s="265"/>
    </row>
    <row r="1329" spans="1:16" s="326" customFormat="1" ht="10.5" customHeight="1">
      <c r="A1329" s="265"/>
      <c r="B1329" s="266"/>
      <c r="C1329" s="267"/>
      <c r="D1329" s="267"/>
      <c r="E1329" s="268"/>
      <c r="F1329" s="269"/>
      <c r="G1329" s="371"/>
      <c r="H1329" s="265"/>
      <c r="I1329" s="267"/>
      <c r="J1329" s="268"/>
      <c r="P1329" s="265"/>
    </row>
    <row r="1330" spans="1:16" s="326" customFormat="1" ht="10.5" customHeight="1">
      <c r="A1330" s="265"/>
      <c r="B1330" s="266"/>
      <c r="C1330" s="267"/>
      <c r="D1330" s="267"/>
      <c r="E1330" s="268"/>
      <c r="F1330" s="269"/>
      <c r="G1330" s="371"/>
      <c r="H1330" s="265"/>
      <c r="I1330" s="267"/>
      <c r="J1330" s="268"/>
      <c r="P1330" s="265"/>
    </row>
    <row r="1331" spans="1:16" s="326" customFormat="1" ht="10.5" customHeight="1">
      <c r="A1331" s="265"/>
      <c r="B1331" s="266"/>
      <c r="C1331" s="267"/>
      <c r="D1331" s="267"/>
      <c r="E1331" s="268"/>
      <c r="F1331" s="269"/>
      <c r="G1331" s="371"/>
      <c r="H1331" s="265"/>
      <c r="I1331" s="267"/>
      <c r="J1331" s="268"/>
      <c r="P1331" s="265"/>
    </row>
    <row r="1332" spans="1:16" s="326" customFormat="1" ht="10.5" customHeight="1">
      <c r="A1332" s="265"/>
      <c r="B1332" s="266"/>
      <c r="C1332" s="267"/>
      <c r="D1332" s="267"/>
      <c r="E1332" s="268"/>
      <c r="F1332" s="269"/>
      <c r="G1332" s="371"/>
      <c r="H1332" s="265"/>
      <c r="I1332" s="267"/>
      <c r="J1332" s="268"/>
      <c r="P1332" s="265"/>
    </row>
    <row r="1333" spans="1:16" s="326" customFormat="1" ht="10.5" customHeight="1">
      <c r="A1333" s="265"/>
      <c r="B1333" s="266"/>
      <c r="C1333" s="267"/>
      <c r="D1333" s="267"/>
      <c r="E1333" s="268"/>
      <c r="F1333" s="269"/>
      <c r="G1333" s="371"/>
      <c r="H1333" s="265"/>
      <c r="I1333" s="267"/>
      <c r="J1333" s="268"/>
      <c r="P1333" s="265"/>
    </row>
    <row r="1334" spans="1:16" s="326" customFormat="1" ht="10.5" customHeight="1">
      <c r="A1334" s="265"/>
      <c r="B1334" s="266"/>
      <c r="C1334" s="267"/>
      <c r="D1334" s="267"/>
      <c r="E1334" s="268"/>
      <c r="F1334" s="269"/>
      <c r="G1334" s="371"/>
      <c r="H1334" s="265"/>
      <c r="I1334" s="267"/>
      <c r="J1334" s="268"/>
      <c r="P1334" s="265"/>
    </row>
    <row r="1335" spans="1:16" s="326" customFormat="1" ht="10.5" customHeight="1">
      <c r="A1335" s="265"/>
      <c r="B1335" s="266"/>
      <c r="C1335" s="267"/>
      <c r="D1335" s="267"/>
      <c r="E1335" s="268"/>
      <c r="F1335" s="269"/>
      <c r="G1335" s="371"/>
      <c r="H1335" s="265"/>
      <c r="I1335" s="267"/>
      <c r="J1335" s="268"/>
      <c r="P1335" s="265"/>
    </row>
    <row r="1336" spans="1:16" s="326" customFormat="1" ht="10.5" customHeight="1">
      <c r="A1336" s="265"/>
      <c r="B1336" s="266"/>
      <c r="C1336" s="267"/>
      <c r="D1336" s="267"/>
      <c r="E1336" s="268"/>
      <c r="F1336" s="269"/>
      <c r="G1336" s="371"/>
      <c r="H1336" s="265"/>
      <c r="I1336" s="267"/>
      <c r="J1336" s="268"/>
      <c r="P1336" s="265"/>
    </row>
    <row r="1337" spans="1:16" s="326" customFormat="1" ht="10.5" customHeight="1">
      <c r="A1337" s="265"/>
      <c r="B1337" s="266"/>
      <c r="C1337" s="267"/>
      <c r="D1337" s="267"/>
      <c r="E1337" s="268"/>
      <c r="F1337" s="269"/>
      <c r="G1337" s="371"/>
      <c r="H1337" s="265"/>
      <c r="I1337" s="267"/>
      <c r="J1337" s="268"/>
      <c r="P1337" s="265"/>
    </row>
    <row r="1338" spans="1:16" s="326" customFormat="1" ht="10.5" customHeight="1">
      <c r="A1338" s="265"/>
      <c r="B1338" s="266"/>
      <c r="C1338" s="267"/>
      <c r="D1338" s="267"/>
      <c r="E1338" s="268"/>
      <c r="F1338" s="269"/>
      <c r="G1338" s="371"/>
      <c r="H1338" s="265"/>
      <c r="I1338" s="267"/>
      <c r="J1338" s="268"/>
      <c r="P1338" s="265"/>
    </row>
    <row r="1339" ht="10.5" customHeight="1">
      <c r="J1339" s="215"/>
    </row>
    <row r="1340" ht="10.5" customHeight="1">
      <c r="J1340" s="215"/>
    </row>
    <row r="1341" ht="10.5" customHeight="1">
      <c r="J1341" s="215"/>
    </row>
    <row r="1342" ht="10.5" customHeight="1">
      <c r="J1342" s="215"/>
    </row>
    <row r="1343" ht="10.5" customHeight="1">
      <c r="J1343" s="215"/>
    </row>
    <row r="1344" ht="10.5" customHeight="1">
      <c r="J1344" s="215"/>
    </row>
    <row r="1345" ht="10.5" customHeight="1">
      <c r="J1345" s="215"/>
    </row>
    <row r="1346" ht="10.5" customHeight="1">
      <c r="J1346" s="215"/>
    </row>
    <row r="1347" ht="10.5" customHeight="1">
      <c r="J1347" s="215"/>
    </row>
    <row r="1348" ht="10.5" customHeight="1">
      <c r="J1348" s="215"/>
    </row>
    <row r="1349" ht="10.5" customHeight="1">
      <c r="J1349" s="215"/>
    </row>
    <row r="1350" ht="10.5" customHeight="1">
      <c r="J1350" s="215"/>
    </row>
    <row r="1351" ht="10.5" customHeight="1">
      <c r="J1351" s="215"/>
    </row>
    <row r="1352" ht="10.5" customHeight="1">
      <c r="J1352" s="215"/>
    </row>
    <row r="1353" ht="10.5" customHeight="1">
      <c r="J1353" s="215"/>
    </row>
    <row r="1354" ht="10.5" customHeight="1">
      <c r="J1354" s="215"/>
    </row>
    <row r="1355" ht="10.5" customHeight="1">
      <c r="J1355" s="215"/>
    </row>
    <row r="1356" ht="10.5" customHeight="1">
      <c r="J1356" s="215"/>
    </row>
    <row r="1357" ht="10.5" customHeight="1">
      <c r="J1357" s="215"/>
    </row>
    <row r="1358" ht="10.5" customHeight="1">
      <c r="J1358" s="215"/>
    </row>
    <row r="1359" ht="10.5" customHeight="1">
      <c r="J1359" s="215"/>
    </row>
    <row r="1360" ht="10.5" customHeight="1">
      <c r="J1360" s="215"/>
    </row>
    <row r="1361" ht="10.5" customHeight="1">
      <c r="J1361" s="215"/>
    </row>
    <row r="1362" ht="10.5" customHeight="1">
      <c r="J1362" s="215"/>
    </row>
    <row r="1363" ht="10.5" customHeight="1">
      <c r="J1363" s="215"/>
    </row>
    <row r="1364" ht="10.5" customHeight="1">
      <c r="J1364" s="215"/>
    </row>
    <row r="1365" ht="10.5" customHeight="1">
      <c r="J1365" s="215"/>
    </row>
    <row r="1366" ht="10.5" customHeight="1">
      <c r="J1366" s="215"/>
    </row>
    <row r="1367" ht="10.5" customHeight="1">
      <c r="J1367" s="215"/>
    </row>
    <row r="1368" ht="10.5" customHeight="1">
      <c r="J1368" s="215"/>
    </row>
    <row r="1369" ht="10.5" customHeight="1">
      <c r="J1369" s="215"/>
    </row>
    <row r="1370" ht="10.5" customHeight="1">
      <c r="J1370" s="215"/>
    </row>
    <row r="1371" ht="10.5" customHeight="1">
      <c r="J1371" s="215"/>
    </row>
    <row r="1372" ht="10.5" customHeight="1">
      <c r="J1372" s="215"/>
    </row>
    <row r="1373" ht="10.5" customHeight="1">
      <c r="J1373" s="215"/>
    </row>
    <row r="1374" ht="10.5" customHeight="1">
      <c r="J1374" s="215"/>
    </row>
    <row r="1375" ht="10.5" customHeight="1">
      <c r="J1375" s="215"/>
    </row>
    <row r="1376" ht="10.5" customHeight="1">
      <c r="J1376" s="215"/>
    </row>
    <row r="1377" ht="10.5" customHeight="1">
      <c r="J1377" s="215"/>
    </row>
    <row r="1378" ht="10.5" customHeight="1">
      <c r="J1378" s="215"/>
    </row>
    <row r="1379" ht="10.5" customHeight="1">
      <c r="J1379" s="215"/>
    </row>
    <row r="1380" ht="10.5" customHeight="1">
      <c r="J1380" s="215"/>
    </row>
    <row r="1381" ht="10.5" customHeight="1">
      <c r="J1381" s="215"/>
    </row>
    <row r="1382" ht="10.5" customHeight="1">
      <c r="J1382" s="215"/>
    </row>
    <row r="1383" ht="10.5" customHeight="1">
      <c r="J1383" s="215"/>
    </row>
    <row r="1384" ht="10.5" customHeight="1">
      <c r="J1384" s="215"/>
    </row>
    <row r="1385" ht="10.5" customHeight="1">
      <c r="J1385" s="215"/>
    </row>
    <row r="1386" ht="10.5" customHeight="1">
      <c r="J1386" s="215"/>
    </row>
    <row r="1387" ht="10.5" customHeight="1">
      <c r="J1387" s="215"/>
    </row>
    <row r="1388" ht="10.5" customHeight="1">
      <c r="J1388" s="215"/>
    </row>
    <row r="1389" ht="10.5" customHeight="1">
      <c r="J1389" s="215"/>
    </row>
    <row r="1390" ht="10.5" customHeight="1">
      <c r="J1390" s="215"/>
    </row>
    <row r="1391" ht="10.5" customHeight="1">
      <c r="J1391" s="215"/>
    </row>
    <row r="1392" ht="10.5" customHeight="1">
      <c r="J1392" s="215"/>
    </row>
    <row r="1393" ht="10.5" customHeight="1">
      <c r="J1393" s="215"/>
    </row>
    <row r="1394" ht="10.5" customHeight="1">
      <c r="J1394" s="21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97"/>
  <sheetViews>
    <sheetView zoomScalePageLayoutView="0" workbookViewId="0" topLeftCell="A1">
      <selection activeCell="A1" sqref="A1:IV16384"/>
    </sheetView>
  </sheetViews>
  <sheetFormatPr defaultColWidth="10.28125" defaultRowHeight="12.75" outlineLevelRow="2"/>
  <cols>
    <col min="1" max="1" width="10.28125" style="391" customWidth="1"/>
    <col min="2" max="2" width="35.421875" style="393" customWidth="1"/>
    <col min="3" max="3" width="24.421875" style="393" customWidth="1"/>
    <col min="4" max="4" width="14.421875" style="393" customWidth="1"/>
    <col min="5" max="5" width="26.00390625" style="397" customWidth="1"/>
    <col min="6" max="7" width="10.28125" style="391" customWidth="1"/>
    <col min="8" max="16384" width="10.28125" style="393" customWidth="1"/>
  </cols>
  <sheetData>
    <row r="1" spans="1:14" s="388" customFormat="1" ht="12.75">
      <c r="A1" s="387" t="s">
        <v>1070</v>
      </c>
      <c r="B1" s="388" t="s">
        <v>1071</v>
      </c>
      <c r="C1" s="388" t="s">
        <v>1072</v>
      </c>
      <c r="D1" s="388" t="s">
        <v>1073</v>
      </c>
      <c r="E1" s="389" t="s">
        <v>1074</v>
      </c>
      <c r="F1" s="387" t="s">
        <v>1075</v>
      </c>
      <c r="G1" s="387" t="s">
        <v>1076</v>
      </c>
      <c r="N1" s="390"/>
    </row>
    <row r="2" spans="1:14" s="388" customFormat="1" ht="12.75" outlineLevel="2">
      <c r="A2" s="391">
        <v>1</v>
      </c>
      <c r="B2" s="392" t="s">
        <v>1077</v>
      </c>
      <c r="C2" s="392" t="s">
        <v>636</v>
      </c>
      <c r="D2" s="393" t="s">
        <v>422</v>
      </c>
      <c r="E2" s="394">
        <v>41336</v>
      </c>
      <c r="F2" s="391">
        <v>3</v>
      </c>
      <c r="G2" s="391">
        <v>4</v>
      </c>
      <c r="H2" s="393" t="s">
        <v>1083</v>
      </c>
      <c r="I2" s="387"/>
      <c r="N2" s="390"/>
    </row>
    <row r="3" spans="1:14" s="388" customFormat="1" ht="12.75" outlineLevel="2">
      <c r="A3" s="391">
        <v>1</v>
      </c>
      <c r="B3" s="392" t="s">
        <v>1077</v>
      </c>
      <c r="C3" s="392" t="s">
        <v>636</v>
      </c>
      <c r="D3" s="393" t="s">
        <v>422</v>
      </c>
      <c r="E3" s="394">
        <v>41336</v>
      </c>
      <c r="F3" s="391">
        <v>1</v>
      </c>
      <c r="G3" s="391">
        <v>6</v>
      </c>
      <c r="H3" s="393" t="s">
        <v>1082</v>
      </c>
      <c r="I3" s="387"/>
      <c r="N3" s="390"/>
    </row>
    <row r="4" spans="1:14" s="388" customFormat="1" ht="12.75" outlineLevel="1">
      <c r="A4" s="391"/>
      <c r="B4" s="392"/>
      <c r="C4" s="395" t="s">
        <v>639</v>
      </c>
      <c r="D4" s="393"/>
      <c r="E4" s="394"/>
      <c r="F4" s="391">
        <f>SUBTOTAL(9,F2:F3)</f>
        <v>4</v>
      </c>
      <c r="G4" s="391"/>
      <c r="H4" s="393"/>
      <c r="I4" s="387"/>
      <c r="N4" s="390"/>
    </row>
    <row r="5" spans="1:14" s="388" customFormat="1" ht="12.75" outlineLevel="2">
      <c r="A5" s="387">
        <v>1</v>
      </c>
      <c r="B5" s="388" t="s">
        <v>1077</v>
      </c>
      <c r="C5" s="388" t="s">
        <v>157</v>
      </c>
      <c r="D5" s="388" t="s">
        <v>416</v>
      </c>
      <c r="E5" s="389">
        <v>41196</v>
      </c>
      <c r="F5" s="387">
        <v>4</v>
      </c>
      <c r="G5" s="387">
        <v>3</v>
      </c>
      <c r="H5" s="388" t="s">
        <v>1078</v>
      </c>
      <c r="I5" s="396"/>
      <c r="N5" s="390"/>
    </row>
    <row r="6" spans="1:14" s="388" customFormat="1" ht="12.75" outlineLevel="2">
      <c r="A6" s="387">
        <v>1</v>
      </c>
      <c r="B6" s="388" t="s">
        <v>1077</v>
      </c>
      <c r="C6" s="388" t="s">
        <v>157</v>
      </c>
      <c r="D6" s="388" t="s">
        <v>325</v>
      </c>
      <c r="E6" s="389">
        <v>41434</v>
      </c>
      <c r="F6" s="387">
        <v>2</v>
      </c>
      <c r="G6" s="387">
        <v>5</v>
      </c>
      <c r="H6" s="388" t="s">
        <v>1081</v>
      </c>
      <c r="N6" s="390"/>
    </row>
    <row r="7" spans="1:14" s="388" customFormat="1" ht="12.75" outlineLevel="1">
      <c r="A7" s="387"/>
      <c r="C7" s="396" t="s">
        <v>158</v>
      </c>
      <c r="E7" s="389"/>
      <c r="F7" s="387">
        <f>SUBTOTAL(9,F5:F6)</f>
        <v>6</v>
      </c>
      <c r="G7" s="387"/>
      <c r="N7" s="390"/>
    </row>
    <row r="8" spans="1:14" s="388" customFormat="1" ht="12.75" outlineLevel="2">
      <c r="A8" s="387">
        <v>1</v>
      </c>
      <c r="B8" s="388" t="s">
        <v>1077</v>
      </c>
      <c r="C8" s="388" t="s">
        <v>96</v>
      </c>
      <c r="D8" s="388" t="s">
        <v>416</v>
      </c>
      <c r="E8" s="389">
        <v>41196</v>
      </c>
      <c r="F8" s="387">
        <v>3</v>
      </c>
      <c r="G8" s="387">
        <v>4</v>
      </c>
      <c r="H8" s="388" t="s">
        <v>1083</v>
      </c>
      <c r="N8" s="390"/>
    </row>
    <row r="9" spans="1:14" s="388" customFormat="1" ht="12.75" outlineLevel="1">
      <c r="A9" s="387"/>
      <c r="C9" s="396" t="s">
        <v>98</v>
      </c>
      <c r="E9" s="389"/>
      <c r="F9" s="387">
        <f>SUBTOTAL(9,F8:F8)</f>
        <v>3</v>
      </c>
      <c r="G9" s="387"/>
      <c r="N9" s="390"/>
    </row>
    <row r="10" spans="1:14" s="388" customFormat="1" ht="12.75" outlineLevel="2">
      <c r="A10" s="387">
        <v>1</v>
      </c>
      <c r="B10" s="388" t="s">
        <v>1077</v>
      </c>
      <c r="C10" s="388" t="s">
        <v>224</v>
      </c>
      <c r="D10" s="388" t="s">
        <v>325</v>
      </c>
      <c r="E10" s="389">
        <v>41434</v>
      </c>
      <c r="F10" s="387">
        <v>3</v>
      </c>
      <c r="G10" s="387">
        <v>4</v>
      </c>
      <c r="H10" s="388" t="s">
        <v>1083</v>
      </c>
      <c r="N10" s="390"/>
    </row>
    <row r="11" spans="1:14" s="388" customFormat="1" ht="12.75" outlineLevel="1">
      <c r="A11" s="387"/>
      <c r="C11" s="396" t="s">
        <v>225</v>
      </c>
      <c r="E11" s="389"/>
      <c r="F11" s="387">
        <f>SUBTOTAL(9,F10:F10)</f>
        <v>3</v>
      </c>
      <c r="G11" s="387"/>
      <c r="N11" s="390"/>
    </row>
    <row r="12" spans="1:14" s="388" customFormat="1" ht="12.75" outlineLevel="2">
      <c r="A12" s="387">
        <v>1</v>
      </c>
      <c r="B12" s="388" t="s">
        <v>1077</v>
      </c>
      <c r="C12" s="388" t="s">
        <v>116</v>
      </c>
      <c r="D12" s="388" t="s">
        <v>325</v>
      </c>
      <c r="E12" s="389">
        <v>41434</v>
      </c>
      <c r="F12" s="387">
        <v>6</v>
      </c>
      <c r="G12" s="387">
        <v>1</v>
      </c>
      <c r="H12" s="388" t="s">
        <v>1079</v>
      </c>
      <c r="N12" s="390"/>
    </row>
    <row r="13" spans="1:14" s="388" customFormat="1" ht="12.75" outlineLevel="2">
      <c r="A13" s="387">
        <v>1</v>
      </c>
      <c r="B13" s="388" t="s">
        <v>1077</v>
      </c>
      <c r="C13" s="388" t="s">
        <v>116</v>
      </c>
      <c r="D13" s="388" t="s">
        <v>365</v>
      </c>
      <c r="E13" s="389">
        <v>41440</v>
      </c>
      <c r="F13" s="387">
        <v>2</v>
      </c>
      <c r="G13" s="387">
        <v>5</v>
      </c>
      <c r="H13" s="388" t="s">
        <v>1081</v>
      </c>
      <c r="N13" s="390"/>
    </row>
    <row r="14" spans="1:14" s="388" customFormat="1" ht="12.75" outlineLevel="1">
      <c r="A14" s="387"/>
      <c r="C14" s="396" t="s">
        <v>136</v>
      </c>
      <c r="E14" s="389"/>
      <c r="F14" s="387">
        <f>SUBTOTAL(9,F12:F13)</f>
        <v>8</v>
      </c>
      <c r="G14" s="387"/>
      <c r="N14" s="390"/>
    </row>
    <row r="15" spans="1:14" s="388" customFormat="1" ht="12.75" outlineLevel="2">
      <c r="A15" s="387">
        <v>1</v>
      </c>
      <c r="B15" s="388" t="s">
        <v>1077</v>
      </c>
      <c r="C15" s="388" t="s">
        <v>262</v>
      </c>
      <c r="D15" s="388" t="s">
        <v>416</v>
      </c>
      <c r="E15" s="389">
        <v>41196</v>
      </c>
      <c r="F15" s="387">
        <v>6</v>
      </c>
      <c r="G15" s="387">
        <v>1</v>
      </c>
      <c r="H15" s="388" t="s">
        <v>1079</v>
      </c>
      <c r="N15" s="390"/>
    </row>
    <row r="16" spans="1:14" s="388" customFormat="1" ht="12.75" outlineLevel="2">
      <c r="A16" s="391">
        <v>1</v>
      </c>
      <c r="B16" s="393" t="s">
        <v>1077</v>
      </c>
      <c r="C16" s="393" t="s">
        <v>262</v>
      </c>
      <c r="D16" s="393" t="s">
        <v>416</v>
      </c>
      <c r="E16" s="397">
        <v>41196</v>
      </c>
      <c r="F16" s="391">
        <v>1</v>
      </c>
      <c r="G16" s="391">
        <v>6</v>
      </c>
      <c r="H16" s="393" t="s">
        <v>1082</v>
      </c>
      <c r="N16" s="390"/>
    </row>
    <row r="17" spans="1:14" s="388" customFormat="1" ht="12.75" outlineLevel="2">
      <c r="A17" s="387">
        <v>1</v>
      </c>
      <c r="B17" s="388" t="s">
        <v>1077</v>
      </c>
      <c r="C17" s="388" t="s">
        <v>262</v>
      </c>
      <c r="D17" s="388" t="s">
        <v>325</v>
      </c>
      <c r="E17" s="389">
        <v>41434</v>
      </c>
      <c r="F17" s="387">
        <v>5</v>
      </c>
      <c r="G17" s="387">
        <v>2</v>
      </c>
      <c r="H17" s="388" t="s">
        <v>1080</v>
      </c>
      <c r="N17" s="390"/>
    </row>
    <row r="18" spans="1:14" s="399" customFormat="1" ht="12.75" outlineLevel="1">
      <c r="A18" s="398"/>
      <c r="C18" s="399" t="s">
        <v>264</v>
      </c>
      <c r="D18" s="104" t="s">
        <v>1446</v>
      </c>
      <c r="E18" s="400"/>
      <c r="F18" s="398">
        <f>SUBTOTAL(9,F15:F17)</f>
        <v>12</v>
      </c>
      <c r="G18" s="398"/>
      <c r="N18" s="401"/>
    </row>
    <row r="19" spans="1:14" s="388" customFormat="1" ht="12.75" outlineLevel="2">
      <c r="A19" s="391">
        <v>1</v>
      </c>
      <c r="B19" s="392" t="s">
        <v>1077</v>
      </c>
      <c r="C19" s="392" t="s">
        <v>533</v>
      </c>
      <c r="D19" s="388" t="s">
        <v>422</v>
      </c>
      <c r="E19" s="394">
        <v>41336</v>
      </c>
      <c r="F19" s="391">
        <v>6</v>
      </c>
      <c r="G19" s="391">
        <v>1</v>
      </c>
      <c r="H19" s="393" t="s">
        <v>1079</v>
      </c>
      <c r="I19" s="387"/>
      <c r="N19" s="390"/>
    </row>
    <row r="20" spans="1:14" s="388" customFormat="1" ht="12.75" outlineLevel="1">
      <c r="A20" s="391"/>
      <c r="B20" s="392"/>
      <c r="C20" s="395" t="s">
        <v>536</v>
      </c>
      <c r="D20" s="402"/>
      <c r="E20" s="394"/>
      <c r="F20" s="391">
        <f>SUBTOTAL(9,F19:F19)</f>
        <v>6</v>
      </c>
      <c r="G20" s="391"/>
      <c r="H20" s="393"/>
      <c r="I20" s="387"/>
      <c r="N20" s="390"/>
    </row>
    <row r="21" spans="1:14" s="388" customFormat="1" ht="12.75" outlineLevel="2">
      <c r="A21" s="391">
        <v>1</v>
      </c>
      <c r="B21" s="392" t="s">
        <v>1077</v>
      </c>
      <c r="C21" s="392" t="s">
        <v>439</v>
      </c>
      <c r="D21" s="393" t="s">
        <v>422</v>
      </c>
      <c r="E21" s="394">
        <v>41336</v>
      </c>
      <c r="F21" s="391">
        <v>4</v>
      </c>
      <c r="G21" s="391">
        <v>3</v>
      </c>
      <c r="H21" s="393" t="s">
        <v>1078</v>
      </c>
      <c r="I21" s="387"/>
      <c r="N21" s="390"/>
    </row>
    <row r="22" spans="1:14" s="388" customFormat="1" ht="12.75" outlineLevel="2">
      <c r="A22" s="391">
        <v>1</v>
      </c>
      <c r="B22" s="392" t="s">
        <v>1077</v>
      </c>
      <c r="C22" s="392" t="s">
        <v>439</v>
      </c>
      <c r="D22" s="393" t="s">
        <v>422</v>
      </c>
      <c r="E22" s="394">
        <v>41336</v>
      </c>
      <c r="F22" s="391">
        <v>2</v>
      </c>
      <c r="G22" s="391">
        <v>5</v>
      </c>
      <c r="H22" s="393" t="s">
        <v>1081</v>
      </c>
      <c r="I22" s="387"/>
      <c r="N22" s="390"/>
    </row>
    <row r="23" spans="1:14" s="388" customFormat="1" ht="12.75" outlineLevel="1">
      <c r="A23" s="391"/>
      <c r="B23" s="392"/>
      <c r="C23" s="395" t="s">
        <v>347</v>
      </c>
      <c r="D23" s="393"/>
      <c r="E23" s="394"/>
      <c r="F23" s="391">
        <f>SUBTOTAL(9,F21:F22)</f>
        <v>6</v>
      </c>
      <c r="G23" s="391"/>
      <c r="H23" s="393"/>
      <c r="I23" s="387"/>
      <c r="N23" s="390"/>
    </row>
    <row r="24" spans="1:14" s="388" customFormat="1" ht="12.75" outlineLevel="2">
      <c r="A24" s="387">
        <v>1</v>
      </c>
      <c r="B24" s="388" t="s">
        <v>1077</v>
      </c>
      <c r="C24" s="388" t="s">
        <v>1000</v>
      </c>
      <c r="D24" s="388" t="s">
        <v>325</v>
      </c>
      <c r="E24" s="389">
        <v>41434</v>
      </c>
      <c r="F24" s="387">
        <v>1</v>
      </c>
      <c r="G24" s="387">
        <v>6</v>
      </c>
      <c r="H24" s="388" t="s">
        <v>1082</v>
      </c>
      <c r="N24" s="390"/>
    </row>
    <row r="25" spans="1:14" s="388" customFormat="1" ht="12.75" outlineLevel="1">
      <c r="A25" s="387"/>
      <c r="C25" s="396" t="s">
        <v>1001</v>
      </c>
      <c r="E25" s="389"/>
      <c r="F25" s="387">
        <f>SUBTOTAL(9,F24:F24)</f>
        <v>1</v>
      </c>
      <c r="G25" s="387"/>
      <c r="N25" s="390"/>
    </row>
    <row r="26" spans="1:14" s="388" customFormat="1" ht="12.75" outlineLevel="2">
      <c r="A26" s="391">
        <v>1</v>
      </c>
      <c r="B26" s="392" t="s">
        <v>1077</v>
      </c>
      <c r="C26" s="392" t="s">
        <v>141</v>
      </c>
      <c r="D26" s="393" t="s">
        <v>422</v>
      </c>
      <c r="E26" s="394">
        <v>41336</v>
      </c>
      <c r="F26" s="391">
        <v>5</v>
      </c>
      <c r="G26" s="391">
        <v>2</v>
      </c>
      <c r="H26" s="393" t="s">
        <v>1080</v>
      </c>
      <c r="I26" s="387"/>
      <c r="N26" s="390"/>
    </row>
    <row r="27" spans="1:14" s="388" customFormat="1" ht="12.75" outlineLevel="1">
      <c r="A27" s="391"/>
      <c r="B27" s="392"/>
      <c r="C27" s="395" t="s">
        <v>142</v>
      </c>
      <c r="D27" s="393"/>
      <c r="E27" s="394"/>
      <c r="F27" s="391">
        <f>SUBTOTAL(9,F26:F26)</f>
        <v>5</v>
      </c>
      <c r="G27" s="391"/>
      <c r="H27" s="393"/>
      <c r="I27" s="387"/>
      <c r="N27" s="390"/>
    </row>
    <row r="28" spans="1:14" s="388" customFormat="1" ht="12.75" outlineLevel="2">
      <c r="A28" s="387">
        <v>1</v>
      </c>
      <c r="B28" s="388" t="s">
        <v>1077</v>
      </c>
      <c r="C28" s="388" t="s">
        <v>407</v>
      </c>
      <c r="D28" s="388" t="s">
        <v>416</v>
      </c>
      <c r="E28" s="389">
        <v>41196</v>
      </c>
      <c r="F28" s="387">
        <v>2</v>
      </c>
      <c r="G28" s="387">
        <v>5</v>
      </c>
      <c r="H28" s="388" t="s">
        <v>1081</v>
      </c>
      <c r="N28" s="390"/>
    </row>
    <row r="29" spans="1:14" s="388" customFormat="1" ht="12.75" outlineLevel="1">
      <c r="A29" s="387"/>
      <c r="C29" s="396" t="s">
        <v>412</v>
      </c>
      <c r="E29" s="389"/>
      <c r="F29" s="387">
        <f>SUBTOTAL(9,F28:F28)</f>
        <v>2</v>
      </c>
      <c r="G29" s="387"/>
      <c r="N29" s="390"/>
    </row>
    <row r="30" spans="1:14" s="388" customFormat="1" ht="12.75" outlineLevel="2">
      <c r="A30" s="391">
        <v>1</v>
      </c>
      <c r="B30" s="393" t="s">
        <v>1077</v>
      </c>
      <c r="C30" s="393" t="s">
        <v>228</v>
      </c>
      <c r="D30" s="393" t="s">
        <v>416</v>
      </c>
      <c r="E30" s="397">
        <v>41196</v>
      </c>
      <c r="F30" s="391">
        <v>5</v>
      </c>
      <c r="G30" s="391">
        <v>2</v>
      </c>
      <c r="H30" s="393" t="s">
        <v>1080</v>
      </c>
      <c r="N30" s="390"/>
    </row>
    <row r="31" spans="1:14" s="388" customFormat="1" ht="12.75" outlineLevel="1">
      <c r="A31" s="391"/>
      <c r="B31" s="393"/>
      <c r="C31" s="403" t="s">
        <v>229</v>
      </c>
      <c r="D31" s="393"/>
      <c r="E31" s="397"/>
      <c r="F31" s="391">
        <f>SUBTOTAL(9,F30:F30)</f>
        <v>5</v>
      </c>
      <c r="G31" s="391"/>
      <c r="H31" s="393"/>
      <c r="N31" s="390"/>
    </row>
    <row r="32" spans="1:14" s="388" customFormat="1" ht="12.75" outlineLevel="2">
      <c r="A32" s="387">
        <v>1</v>
      </c>
      <c r="B32" s="388" t="s">
        <v>1077</v>
      </c>
      <c r="C32" s="388" t="s">
        <v>417</v>
      </c>
      <c r="D32" s="388" t="s">
        <v>325</v>
      </c>
      <c r="E32" s="389">
        <v>41434</v>
      </c>
      <c r="F32" s="387">
        <v>4</v>
      </c>
      <c r="G32" s="387">
        <v>3</v>
      </c>
      <c r="H32" s="388" t="s">
        <v>1078</v>
      </c>
      <c r="N32" s="390"/>
    </row>
    <row r="33" spans="1:14" s="388" customFormat="1" ht="12.75" outlineLevel="1">
      <c r="A33" s="387"/>
      <c r="C33" s="396" t="s">
        <v>418</v>
      </c>
      <c r="E33" s="389"/>
      <c r="F33" s="387">
        <f>SUBTOTAL(9,F32:F32)</f>
        <v>4</v>
      </c>
      <c r="G33" s="387"/>
      <c r="N33" s="390"/>
    </row>
    <row r="34" spans="1:14" s="388" customFormat="1" ht="12.75" outlineLevel="2">
      <c r="A34" s="391">
        <v>2</v>
      </c>
      <c r="B34" s="392" t="s">
        <v>1084</v>
      </c>
      <c r="C34" s="392" t="s">
        <v>1008</v>
      </c>
      <c r="D34" s="393" t="s">
        <v>422</v>
      </c>
      <c r="E34" s="394">
        <v>41336</v>
      </c>
      <c r="F34" s="391">
        <v>1</v>
      </c>
      <c r="G34" s="391">
        <v>6</v>
      </c>
      <c r="H34" s="393" t="s">
        <v>1085</v>
      </c>
      <c r="I34" s="387"/>
      <c r="N34" s="390"/>
    </row>
    <row r="35" spans="1:14" s="388" customFormat="1" ht="12.75" outlineLevel="1">
      <c r="A35" s="391"/>
      <c r="B35" s="392"/>
      <c r="C35" s="395" t="s">
        <v>1013</v>
      </c>
      <c r="D35" s="393"/>
      <c r="E35" s="394"/>
      <c r="F35" s="391">
        <f>SUBTOTAL(9,F34:F34)</f>
        <v>1</v>
      </c>
      <c r="G35" s="391"/>
      <c r="H35" s="393"/>
      <c r="I35" s="387"/>
      <c r="N35" s="390"/>
    </row>
    <row r="36" spans="1:14" s="388" customFormat="1" ht="12.75" outlineLevel="2">
      <c r="A36" s="387">
        <v>2</v>
      </c>
      <c r="B36" s="388" t="s">
        <v>1084</v>
      </c>
      <c r="C36" s="388" t="s">
        <v>1965</v>
      </c>
      <c r="D36" s="388" t="s">
        <v>416</v>
      </c>
      <c r="E36" s="389">
        <v>41196</v>
      </c>
      <c r="F36" s="387">
        <v>5</v>
      </c>
      <c r="G36" s="387">
        <v>2</v>
      </c>
      <c r="H36" s="388" t="s">
        <v>1090</v>
      </c>
      <c r="N36" s="390"/>
    </row>
    <row r="37" spans="1:14" s="388" customFormat="1" ht="12.75" outlineLevel="1">
      <c r="A37" s="387"/>
      <c r="C37" s="396" t="s">
        <v>1966</v>
      </c>
      <c r="E37" s="389"/>
      <c r="F37" s="387">
        <f>SUBTOTAL(9,F36:F36)</f>
        <v>5</v>
      </c>
      <c r="G37" s="387"/>
      <c r="N37" s="390"/>
    </row>
    <row r="38" spans="1:14" s="388" customFormat="1" ht="12.75" outlineLevel="2">
      <c r="A38" s="391">
        <v>2</v>
      </c>
      <c r="B38" s="388" t="s">
        <v>1084</v>
      </c>
      <c r="C38" s="388" t="s">
        <v>568</v>
      </c>
      <c r="D38" s="388" t="s">
        <v>416</v>
      </c>
      <c r="E38" s="389">
        <v>41196</v>
      </c>
      <c r="F38" s="387">
        <v>4</v>
      </c>
      <c r="G38" s="387">
        <v>3</v>
      </c>
      <c r="H38" s="388" t="s">
        <v>1089</v>
      </c>
      <c r="N38" s="390"/>
    </row>
    <row r="39" spans="1:14" s="388" customFormat="1" ht="12.75" outlineLevel="1">
      <c r="A39" s="391"/>
      <c r="C39" s="396" t="s">
        <v>569</v>
      </c>
      <c r="E39" s="389"/>
      <c r="F39" s="387">
        <f>SUBTOTAL(9,F38:F38)</f>
        <v>4</v>
      </c>
      <c r="G39" s="387"/>
      <c r="N39" s="390"/>
    </row>
    <row r="40" spans="1:14" s="388" customFormat="1" ht="12.75" outlineLevel="2">
      <c r="A40" s="387">
        <v>2</v>
      </c>
      <c r="B40" s="388" t="s">
        <v>1084</v>
      </c>
      <c r="C40" s="388" t="s">
        <v>465</v>
      </c>
      <c r="D40" s="388" t="s">
        <v>325</v>
      </c>
      <c r="E40" s="389">
        <v>41434</v>
      </c>
      <c r="F40" s="387">
        <v>3</v>
      </c>
      <c r="G40" s="387">
        <v>4</v>
      </c>
      <c r="H40" s="388" t="s">
        <v>1087</v>
      </c>
      <c r="N40" s="390"/>
    </row>
    <row r="41" spans="1:14" s="388" customFormat="1" ht="12.75" outlineLevel="1">
      <c r="A41" s="387"/>
      <c r="C41" s="396" t="s">
        <v>466</v>
      </c>
      <c r="E41" s="389"/>
      <c r="F41" s="387">
        <f>SUBTOTAL(9,F40:F40)</f>
        <v>3</v>
      </c>
      <c r="G41" s="387"/>
      <c r="N41" s="390"/>
    </row>
    <row r="42" spans="1:14" s="388" customFormat="1" ht="12.75" outlineLevel="2">
      <c r="A42" s="387">
        <v>2</v>
      </c>
      <c r="B42" s="388" t="s">
        <v>1084</v>
      </c>
      <c r="C42" s="388" t="s">
        <v>116</v>
      </c>
      <c r="D42" s="388" t="s">
        <v>325</v>
      </c>
      <c r="E42" s="389">
        <v>41434</v>
      </c>
      <c r="F42" s="387">
        <v>6</v>
      </c>
      <c r="G42" s="387">
        <v>1</v>
      </c>
      <c r="H42" s="388" t="s">
        <v>1086</v>
      </c>
      <c r="N42" s="390"/>
    </row>
    <row r="43" spans="1:14" s="388" customFormat="1" ht="12.75" outlineLevel="2">
      <c r="A43" s="387">
        <v>2</v>
      </c>
      <c r="B43" s="388" t="s">
        <v>1084</v>
      </c>
      <c r="C43" s="388" t="s">
        <v>116</v>
      </c>
      <c r="D43" s="388" t="s">
        <v>365</v>
      </c>
      <c r="E43" s="389">
        <v>41440</v>
      </c>
      <c r="F43" s="387">
        <v>6</v>
      </c>
      <c r="G43" s="387">
        <v>1</v>
      </c>
      <c r="H43" s="388" t="s">
        <v>1086</v>
      </c>
      <c r="N43" s="390"/>
    </row>
    <row r="44" spans="1:14" s="399" customFormat="1" ht="12.75" outlineLevel="1">
      <c r="A44" s="398"/>
      <c r="C44" s="399" t="s">
        <v>136</v>
      </c>
      <c r="D44" s="104" t="s">
        <v>1446</v>
      </c>
      <c r="E44" s="400"/>
      <c r="F44" s="398">
        <f>SUBTOTAL(9,F42:F43)</f>
        <v>12</v>
      </c>
      <c r="G44" s="398"/>
      <c r="N44" s="401"/>
    </row>
    <row r="45" spans="1:14" s="388" customFormat="1" ht="12.75" outlineLevel="2">
      <c r="A45" s="391">
        <v>2</v>
      </c>
      <c r="B45" s="392" t="s">
        <v>1084</v>
      </c>
      <c r="C45" s="392" t="s">
        <v>1680</v>
      </c>
      <c r="D45" s="393" t="s">
        <v>422</v>
      </c>
      <c r="E45" s="394">
        <v>41336</v>
      </c>
      <c r="F45" s="391">
        <v>5</v>
      </c>
      <c r="G45" s="391">
        <v>2</v>
      </c>
      <c r="H45" s="393" t="s">
        <v>1090</v>
      </c>
      <c r="I45" s="387"/>
      <c r="N45" s="390"/>
    </row>
    <row r="46" spans="1:14" s="388" customFormat="1" ht="12.75" outlineLevel="1">
      <c r="A46" s="391"/>
      <c r="B46" s="392"/>
      <c r="C46" s="395" t="s">
        <v>1682</v>
      </c>
      <c r="D46" s="393"/>
      <c r="E46" s="394"/>
      <c r="F46" s="391">
        <f>SUBTOTAL(9,F45:F45)</f>
        <v>5</v>
      </c>
      <c r="G46" s="391"/>
      <c r="H46" s="393"/>
      <c r="I46" s="387"/>
      <c r="N46" s="390"/>
    </row>
    <row r="47" spans="1:14" s="388" customFormat="1" ht="12.75" outlineLevel="2">
      <c r="A47" s="387">
        <v>2</v>
      </c>
      <c r="B47" s="393" t="s">
        <v>1084</v>
      </c>
      <c r="C47" s="393" t="s">
        <v>262</v>
      </c>
      <c r="D47" s="393" t="s">
        <v>416</v>
      </c>
      <c r="E47" s="397">
        <v>41196</v>
      </c>
      <c r="F47" s="391">
        <v>2</v>
      </c>
      <c r="G47" s="391">
        <v>5</v>
      </c>
      <c r="H47" s="393" t="s">
        <v>1088</v>
      </c>
      <c r="N47" s="390"/>
    </row>
    <row r="48" spans="1:14" s="388" customFormat="1" ht="12.75" outlineLevel="2">
      <c r="A48" s="391">
        <v>2</v>
      </c>
      <c r="B48" s="388" t="s">
        <v>1084</v>
      </c>
      <c r="C48" s="388" t="s">
        <v>262</v>
      </c>
      <c r="D48" s="388" t="s">
        <v>416</v>
      </c>
      <c r="E48" s="389">
        <v>41196</v>
      </c>
      <c r="F48" s="387">
        <v>1</v>
      </c>
      <c r="G48" s="387">
        <v>6</v>
      </c>
      <c r="H48" s="388" t="s">
        <v>1085</v>
      </c>
      <c r="N48" s="390"/>
    </row>
    <row r="49" spans="1:14" s="388" customFormat="1" ht="12.75" outlineLevel="1">
      <c r="A49" s="391"/>
      <c r="C49" s="396" t="s">
        <v>264</v>
      </c>
      <c r="E49" s="389"/>
      <c r="F49" s="387">
        <f>SUBTOTAL(9,F47:F48)</f>
        <v>3</v>
      </c>
      <c r="G49" s="387"/>
      <c r="N49" s="390"/>
    </row>
    <row r="50" spans="1:14" s="388" customFormat="1" ht="12.75" outlineLevel="2">
      <c r="A50" s="391">
        <v>2</v>
      </c>
      <c r="B50" s="392" t="s">
        <v>1084</v>
      </c>
      <c r="C50" s="392" t="s">
        <v>530</v>
      </c>
      <c r="D50" s="393" t="s">
        <v>422</v>
      </c>
      <c r="E50" s="394">
        <v>41336</v>
      </c>
      <c r="F50" s="391">
        <v>6</v>
      </c>
      <c r="G50" s="391">
        <v>1</v>
      </c>
      <c r="H50" s="393" t="s">
        <v>1086</v>
      </c>
      <c r="I50" s="387"/>
      <c r="N50" s="390"/>
    </row>
    <row r="51" spans="1:14" s="388" customFormat="1" ht="12.75" outlineLevel="1">
      <c r="A51" s="391"/>
      <c r="B51" s="392"/>
      <c r="C51" s="395" t="s">
        <v>532</v>
      </c>
      <c r="D51" s="393"/>
      <c r="E51" s="394"/>
      <c r="F51" s="391">
        <f>SUBTOTAL(9,F50:F50)</f>
        <v>6</v>
      </c>
      <c r="G51" s="391"/>
      <c r="H51" s="393"/>
      <c r="I51" s="387"/>
      <c r="N51" s="390"/>
    </row>
    <row r="52" spans="1:14" s="388" customFormat="1" ht="12.75" outlineLevel="2">
      <c r="A52" s="387">
        <v>2</v>
      </c>
      <c r="B52" s="388" t="s">
        <v>1084</v>
      </c>
      <c r="C52" s="388" t="s">
        <v>218</v>
      </c>
      <c r="D52" s="388" t="s">
        <v>325</v>
      </c>
      <c r="E52" s="389">
        <v>41434</v>
      </c>
      <c r="F52" s="387">
        <v>5</v>
      </c>
      <c r="G52" s="387">
        <v>2</v>
      </c>
      <c r="H52" s="388" t="s">
        <v>1090</v>
      </c>
      <c r="N52" s="390"/>
    </row>
    <row r="53" spans="1:14" s="388" customFormat="1" ht="12.75" outlineLevel="1">
      <c r="A53" s="387"/>
      <c r="C53" s="396" t="s">
        <v>219</v>
      </c>
      <c r="E53" s="389"/>
      <c r="F53" s="387">
        <f>SUBTOTAL(9,F52:F52)</f>
        <v>5</v>
      </c>
      <c r="G53" s="387"/>
      <c r="N53" s="390"/>
    </row>
    <row r="54" spans="1:14" s="388" customFormat="1" ht="12.75" outlineLevel="2">
      <c r="A54" s="387">
        <v>2</v>
      </c>
      <c r="B54" s="388" t="s">
        <v>1084</v>
      </c>
      <c r="C54" s="388" t="s">
        <v>533</v>
      </c>
      <c r="D54" s="388" t="s">
        <v>325</v>
      </c>
      <c r="E54" s="389">
        <v>41434</v>
      </c>
      <c r="F54" s="387">
        <v>1</v>
      </c>
      <c r="G54" s="387">
        <v>6</v>
      </c>
      <c r="H54" s="388" t="s">
        <v>1085</v>
      </c>
      <c r="N54" s="390"/>
    </row>
    <row r="55" spans="1:14" s="388" customFormat="1" ht="12.75" outlineLevel="1">
      <c r="A55" s="387"/>
      <c r="C55" s="396" t="s">
        <v>536</v>
      </c>
      <c r="E55" s="389"/>
      <c r="F55" s="387">
        <f>SUBTOTAL(9,F54:F54)</f>
        <v>1</v>
      </c>
      <c r="G55" s="387"/>
      <c r="N55" s="390"/>
    </row>
    <row r="56" spans="1:14" s="388" customFormat="1" ht="12.75" outlineLevel="2">
      <c r="A56" s="391">
        <v>2</v>
      </c>
      <c r="B56" s="392" t="s">
        <v>1084</v>
      </c>
      <c r="C56" s="392" t="s">
        <v>439</v>
      </c>
      <c r="D56" s="393" t="s">
        <v>422</v>
      </c>
      <c r="E56" s="394">
        <v>41336</v>
      </c>
      <c r="F56" s="391">
        <v>2</v>
      </c>
      <c r="G56" s="391">
        <v>5</v>
      </c>
      <c r="H56" s="393" t="s">
        <v>1088</v>
      </c>
      <c r="I56" s="387"/>
      <c r="N56" s="390"/>
    </row>
    <row r="57" spans="1:14" s="388" customFormat="1" ht="12.75" outlineLevel="1">
      <c r="A57" s="391"/>
      <c r="B57" s="392"/>
      <c r="C57" s="395" t="s">
        <v>347</v>
      </c>
      <c r="D57" s="393"/>
      <c r="E57" s="394"/>
      <c r="F57" s="391">
        <f>SUBTOTAL(9,F56:F56)</f>
        <v>2</v>
      </c>
      <c r="G57" s="391"/>
      <c r="H57" s="393"/>
      <c r="I57" s="387"/>
      <c r="N57" s="390"/>
    </row>
    <row r="58" spans="1:14" s="388" customFormat="1" ht="12.75" outlineLevel="2">
      <c r="A58" s="391">
        <v>2</v>
      </c>
      <c r="B58" s="388" t="s">
        <v>1084</v>
      </c>
      <c r="C58" s="388" t="s">
        <v>407</v>
      </c>
      <c r="D58" s="388" t="s">
        <v>416</v>
      </c>
      <c r="E58" s="389">
        <v>41196</v>
      </c>
      <c r="F58" s="387">
        <v>6</v>
      </c>
      <c r="G58" s="387">
        <v>1</v>
      </c>
      <c r="H58" s="388" t="s">
        <v>1086</v>
      </c>
      <c r="N58" s="390"/>
    </row>
    <row r="59" spans="1:14" s="388" customFormat="1" ht="12.75" outlineLevel="2">
      <c r="A59" s="387">
        <v>2</v>
      </c>
      <c r="B59" s="388" t="s">
        <v>1084</v>
      </c>
      <c r="C59" s="388" t="s">
        <v>407</v>
      </c>
      <c r="D59" s="388" t="s">
        <v>325</v>
      </c>
      <c r="E59" s="389">
        <v>41434</v>
      </c>
      <c r="F59" s="387">
        <v>2</v>
      </c>
      <c r="G59" s="387">
        <v>5</v>
      </c>
      <c r="H59" s="388" t="s">
        <v>1088</v>
      </c>
      <c r="N59" s="390"/>
    </row>
    <row r="60" spans="1:14" s="388" customFormat="1" ht="12.75" outlineLevel="1">
      <c r="A60" s="387"/>
      <c r="C60" s="396" t="s">
        <v>412</v>
      </c>
      <c r="E60" s="389"/>
      <c r="F60" s="387">
        <f>SUBTOTAL(9,F58:F59)</f>
        <v>8</v>
      </c>
      <c r="G60" s="387"/>
      <c r="N60" s="390"/>
    </row>
    <row r="61" spans="1:14" s="388" customFormat="1" ht="12.75" outlineLevel="2">
      <c r="A61" s="391">
        <v>2</v>
      </c>
      <c r="B61" s="393" t="s">
        <v>1084</v>
      </c>
      <c r="C61" s="393" t="s">
        <v>228</v>
      </c>
      <c r="D61" s="393" t="s">
        <v>416</v>
      </c>
      <c r="E61" s="397">
        <v>41196</v>
      </c>
      <c r="F61" s="391">
        <v>3</v>
      </c>
      <c r="G61" s="391">
        <v>4</v>
      </c>
      <c r="H61" s="393" t="s">
        <v>1087</v>
      </c>
      <c r="N61" s="390"/>
    </row>
    <row r="62" spans="1:14" s="388" customFormat="1" ht="12.75" outlineLevel="2">
      <c r="A62" s="391">
        <v>2</v>
      </c>
      <c r="B62" s="392" t="s">
        <v>1084</v>
      </c>
      <c r="C62" s="392" t="s">
        <v>228</v>
      </c>
      <c r="D62" s="393" t="s">
        <v>422</v>
      </c>
      <c r="E62" s="394">
        <v>41336</v>
      </c>
      <c r="F62" s="391">
        <v>3</v>
      </c>
      <c r="G62" s="391">
        <v>4</v>
      </c>
      <c r="H62" s="393" t="s">
        <v>1087</v>
      </c>
      <c r="I62" s="387"/>
      <c r="N62" s="390"/>
    </row>
    <row r="63" spans="1:14" s="388" customFormat="1" ht="12.75" outlineLevel="1">
      <c r="A63" s="391"/>
      <c r="B63" s="392"/>
      <c r="C63" s="395" t="s">
        <v>229</v>
      </c>
      <c r="D63" s="393"/>
      <c r="E63" s="394"/>
      <c r="F63" s="391">
        <f>SUBTOTAL(9,F61:F62)</f>
        <v>6</v>
      </c>
      <c r="G63" s="391"/>
      <c r="H63" s="393"/>
      <c r="I63" s="387"/>
      <c r="N63" s="390"/>
    </row>
    <row r="64" spans="1:14" s="388" customFormat="1" ht="12.75" outlineLevel="2">
      <c r="A64" s="391">
        <v>2</v>
      </c>
      <c r="B64" s="392" t="s">
        <v>1084</v>
      </c>
      <c r="C64" s="392" t="s">
        <v>199</v>
      </c>
      <c r="D64" s="393" t="s">
        <v>422</v>
      </c>
      <c r="E64" s="394">
        <v>41336</v>
      </c>
      <c r="F64" s="391">
        <v>4</v>
      </c>
      <c r="G64" s="391">
        <v>3</v>
      </c>
      <c r="H64" s="393" t="s">
        <v>1089</v>
      </c>
      <c r="I64" s="387"/>
      <c r="N64" s="390"/>
    </row>
    <row r="65" spans="1:14" s="388" customFormat="1" ht="12.75" outlineLevel="1">
      <c r="A65" s="391"/>
      <c r="B65" s="392"/>
      <c r="C65" s="395" t="s">
        <v>200</v>
      </c>
      <c r="D65" s="393"/>
      <c r="E65" s="394"/>
      <c r="F65" s="391">
        <f>SUBTOTAL(9,F64:F64)</f>
        <v>4</v>
      </c>
      <c r="G65" s="391"/>
      <c r="H65" s="393"/>
      <c r="I65" s="387"/>
      <c r="N65" s="390"/>
    </row>
    <row r="66" spans="1:14" s="388" customFormat="1" ht="12.75" outlineLevel="2">
      <c r="A66" s="387">
        <v>2</v>
      </c>
      <c r="B66" s="388" t="s">
        <v>1084</v>
      </c>
      <c r="C66" s="388" t="s">
        <v>417</v>
      </c>
      <c r="D66" s="388" t="s">
        <v>325</v>
      </c>
      <c r="E66" s="389">
        <v>41434</v>
      </c>
      <c r="F66" s="387">
        <v>4</v>
      </c>
      <c r="G66" s="387">
        <v>3</v>
      </c>
      <c r="H66" s="388" t="s">
        <v>1089</v>
      </c>
      <c r="N66" s="390"/>
    </row>
    <row r="67" spans="1:14" s="388" customFormat="1" ht="12.75" outlineLevel="2">
      <c r="A67" s="387">
        <v>2</v>
      </c>
      <c r="B67" s="388" t="s">
        <v>1084</v>
      </c>
      <c r="C67" s="388" t="s">
        <v>417</v>
      </c>
      <c r="D67" s="388" t="s">
        <v>365</v>
      </c>
      <c r="E67" s="389">
        <v>41440</v>
      </c>
      <c r="F67" s="387">
        <v>2</v>
      </c>
      <c r="G67" s="387">
        <v>5</v>
      </c>
      <c r="H67" s="388" t="s">
        <v>1088</v>
      </c>
      <c r="N67" s="390"/>
    </row>
    <row r="68" spans="1:14" s="388" customFormat="1" ht="12.75" outlineLevel="1">
      <c r="A68" s="387"/>
      <c r="C68" s="396" t="s">
        <v>418</v>
      </c>
      <c r="E68" s="389"/>
      <c r="F68" s="387">
        <f>SUBTOTAL(9,F66:F67)</f>
        <v>6</v>
      </c>
      <c r="G68" s="387"/>
      <c r="N68" s="390"/>
    </row>
    <row r="69" spans="1:14" s="388" customFormat="1" ht="12.75" outlineLevel="2">
      <c r="A69" s="387">
        <v>3</v>
      </c>
      <c r="B69" s="388" t="s">
        <v>1091</v>
      </c>
      <c r="C69" s="388" t="s">
        <v>1967</v>
      </c>
      <c r="D69" s="388" t="s">
        <v>325</v>
      </c>
      <c r="E69" s="389">
        <v>41434</v>
      </c>
      <c r="F69" s="387">
        <v>1</v>
      </c>
      <c r="G69" s="387">
        <v>6</v>
      </c>
      <c r="H69" s="388" t="s">
        <v>1097</v>
      </c>
      <c r="N69" s="390"/>
    </row>
    <row r="70" spans="1:14" s="388" customFormat="1" ht="12.75" outlineLevel="1">
      <c r="A70" s="387"/>
      <c r="C70" s="396" t="s">
        <v>1968</v>
      </c>
      <c r="E70" s="389"/>
      <c r="F70" s="387">
        <f>SUBTOTAL(9,F69:F69)</f>
        <v>1</v>
      </c>
      <c r="G70" s="387"/>
      <c r="N70" s="390"/>
    </row>
    <row r="71" spans="1:14" s="388" customFormat="1" ht="12.75" outlineLevel="2">
      <c r="A71" s="387">
        <v>3</v>
      </c>
      <c r="B71" s="388" t="s">
        <v>1091</v>
      </c>
      <c r="C71" s="388" t="s">
        <v>1286</v>
      </c>
      <c r="D71" s="388" t="s">
        <v>325</v>
      </c>
      <c r="E71" s="389">
        <v>41434</v>
      </c>
      <c r="F71" s="387">
        <v>6</v>
      </c>
      <c r="G71" s="387">
        <v>1</v>
      </c>
      <c r="H71" s="388" t="s">
        <v>1096</v>
      </c>
      <c r="N71" s="390"/>
    </row>
    <row r="72" spans="1:14" s="388" customFormat="1" ht="12.75" outlineLevel="2">
      <c r="A72" s="387">
        <v>3</v>
      </c>
      <c r="B72" s="388" t="s">
        <v>1091</v>
      </c>
      <c r="C72" s="388" t="s">
        <v>1286</v>
      </c>
      <c r="D72" s="388" t="s">
        <v>325</v>
      </c>
      <c r="E72" s="389">
        <v>41434</v>
      </c>
      <c r="F72" s="387">
        <v>4</v>
      </c>
      <c r="G72" s="387">
        <v>3</v>
      </c>
      <c r="H72" s="388" t="s">
        <v>1092</v>
      </c>
      <c r="N72" s="390"/>
    </row>
    <row r="73" spans="1:14" s="388" customFormat="1" ht="12.75" outlineLevel="2">
      <c r="A73" s="387">
        <v>3</v>
      </c>
      <c r="B73" s="388" t="s">
        <v>1091</v>
      </c>
      <c r="C73" s="388" t="s">
        <v>1286</v>
      </c>
      <c r="D73" s="388" t="s">
        <v>365</v>
      </c>
      <c r="E73" s="389">
        <v>41440</v>
      </c>
      <c r="F73" s="387">
        <v>3</v>
      </c>
      <c r="G73" s="387">
        <v>4</v>
      </c>
      <c r="H73" s="388" t="s">
        <v>1094</v>
      </c>
      <c r="N73" s="390"/>
    </row>
    <row r="74" spans="1:14" s="388" customFormat="1" ht="12.75" outlineLevel="1">
      <c r="A74" s="387"/>
      <c r="C74" s="396" t="s">
        <v>1287</v>
      </c>
      <c r="E74" s="389"/>
      <c r="F74" s="387">
        <f>SUBTOTAL(9,F71:F73)</f>
        <v>13</v>
      </c>
      <c r="G74" s="387"/>
      <c r="N74" s="390"/>
    </row>
    <row r="75" spans="1:14" s="388" customFormat="1" ht="12.75" outlineLevel="2">
      <c r="A75" s="391">
        <v>3</v>
      </c>
      <c r="B75" s="388" t="s">
        <v>1091</v>
      </c>
      <c r="C75" s="388" t="s">
        <v>245</v>
      </c>
      <c r="D75" s="388" t="s">
        <v>416</v>
      </c>
      <c r="E75" s="389">
        <v>41196</v>
      </c>
      <c r="F75" s="387">
        <v>3</v>
      </c>
      <c r="G75" s="387">
        <v>4</v>
      </c>
      <c r="H75" s="388" t="s">
        <v>1094</v>
      </c>
      <c r="N75" s="390"/>
    </row>
    <row r="76" spans="1:14" s="388" customFormat="1" ht="12.75" outlineLevel="1">
      <c r="A76" s="391"/>
      <c r="C76" s="396" t="s">
        <v>248</v>
      </c>
      <c r="E76" s="389"/>
      <c r="F76" s="387">
        <f>SUBTOTAL(9,F75:F75)</f>
        <v>3</v>
      </c>
      <c r="G76" s="387"/>
      <c r="N76" s="390"/>
    </row>
    <row r="77" spans="1:14" s="388" customFormat="1" ht="12.75" outlineLevel="2">
      <c r="A77" s="391">
        <v>3</v>
      </c>
      <c r="B77" s="392" t="s">
        <v>1091</v>
      </c>
      <c r="C77" s="392" t="s">
        <v>521</v>
      </c>
      <c r="D77" s="393" t="s">
        <v>422</v>
      </c>
      <c r="E77" s="394">
        <v>41336</v>
      </c>
      <c r="F77" s="391">
        <v>1</v>
      </c>
      <c r="G77" s="391">
        <v>6</v>
      </c>
      <c r="H77" s="393" t="s">
        <v>1097</v>
      </c>
      <c r="I77" s="387"/>
      <c r="N77" s="390"/>
    </row>
    <row r="78" spans="1:14" s="388" customFormat="1" ht="12.75" outlineLevel="1">
      <c r="A78" s="391"/>
      <c r="B78" s="392"/>
      <c r="C78" s="395" t="s">
        <v>700</v>
      </c>
      <c r="D78" s="393"/>
      <c r="E78" s="394"/>
      <c r="F78" s="391">
        <f>SUBTOTAL(9,F77:F77)</f>
        <v>1</v>
      </c>
      <c r="G78" s="391"/>
      <c r="H78" s="393"/>
      <c r="I78" s="387"/>
      <c r="N78" s="390"/>
    </row>
    <row r="79" spans="1:14" s="388" customFormat="1" ht="12.75" outlineLevel="2">
      <c r="A79" s="391">
        <v>3</v>
      </c>
      <c r="B79" s="392" t="s">
        <v>1091</v>
      </c>
      <c r="C79" s="392" t="s">
        <v>192</v>
      </c>
      <c r="D79" s="393" t="s">
        <v>422</v>
      </c>
      <c r="E79" s="394">
        <v>41336</v>
      </c>
      <c r="F79" s="391">
        <v>4</v>
      </c>
      <c r="G79" s="391">
        <v>3</v>
      </c>
      <c r="H79" s="393" t="s">
        <v>1092</v>
      </c>
      <c r="I79" s="387"/>
      <c r="N79" s="390"/>
    </row>
    <row r="80" spans="1:14" s="388" customFormat="1" ht="12.75" outlineLevel="1">
      <c r="A80" s="391"/>
      <c r="B80" s="392"/>
      <c r="C80" s="395" t="s">
        <v>193</v>
      </c>
      <c r="D80" s="393"/>
      <c r="E80" s="394"/>
      <c r="F80" s="391">
        <f>SUBTOTAL(9,F79:F79)</f>
        <v>4</v>
      </c>
      <c r="G80" s="391"/>
      <c r="H80" s="393"/>
      <c r="I80" s="387"/>
      <c r="N80" s="390"/>
    </row>
    <row r="81" spans="1:14" s="388" customFormat="1" ht="12.75" outlineLevel="2">
      <c r="A81" s="387">
        <v>3</v>
      </c>
      <c r="B81" s="388" t="s">
        <v>1091</v>
      </c>
      <c r="C81" s="388" t="s">
        <v>190</v>
      </c>
      <c r="D81" s="388" t="s">
        <v>416</v>
      </c>
      <c r="E81" s="389">
        <v>41196</v>
      </c>
      <c r="F81" s="387">
        <v>4</v>
      </c>
      <c r="G81" s="387">
        <v>3</v>
      </c>
      <c r="H81" s="388" t="s">
        <v>1092</v>
      </c>
      <c r="N81" s="390"/>
    </row>
    <row r="82" spans="1:14" s="388" customFormat="1" ht="12.75" outlineLevel="2">
      <c r="A82" s="391">
        <v>3</v>
      </c>
      <c r="B82" s="392" t="s">
        <v>1091</v>
      </c>
      <c r="C82" s="392" t="s">
        <v>190</v>
      </c>
      <c r="D82" s="393" t="s">
        <v>422</v>
      </c>
      <c r="E82" s="394">
        <v>41336</v>
      </c>
      <c r="F82" s="391">
        <v>5</v>
      </c>
      <c r="G82" s="391">
        <v>2</v>
      </c>
      <c r="H82" s="393" t="s">
        <v>1093</v>
      </c>
      <c r="I82" s="387"/>
      <c r="N82" s="390"/>
    </row>
    <row r="83" spans="1:14" s="388" customFormat="1" ht="12.75" outlineLevel="1">
      <c r="A83" s="391"/>
      <c r="B83" s="392"/>
      <c r="C83" s="395" t="s">
        <v>191</v>
      </c>
      <c r="D83" s="393"/>
      <c r="E83" s="394"/>
      <c r="F83" s="391">
        <f>SUBTOTAL(9,F81:F82)</f>
        <v>9</v>
      </c>
      <c r="G83" s="391"/>
      <c r="H83" s="393"/>
      <c r="I83" s="387"/>
      <c r="N83" s="390"/>
    </row>
    <row r="84" spans="1:14" s="388" customFormat="1" ht="12.75" outlineLevel="2">
      <c r="A84" s="387">
        <v>3</v>
      </c>
      <c r="B84" s="388" t="s">
        <v>1091</v>
      </c>
      <c r="C84" s="388" t="s">
        <v>180</v>
      </c>
      <c r="D84" s="388" t="s">
        <v>416</v>
      </c>
      <c r="E84" s="389">
        <v>41196</v>
      </c>
      <c r="F84" s="387">
        <v>5</v>
      </c>
      <c r="G84" s="387">
        <v>2</v>
      </c>
      <c r="H84" s="388" t="s">
        <v>1093</v>
      </c>
      <c r="N84" s="390"/>
    </row>
    <row r="85" spans="1:14" s="388" customFormat="1" ht="12.75" outlineLevel="1">
      <c r="A85" s="387"/>
      <c r="C85" s="396" t="s">
        <v>182</v>
      </c>
      <c r="E85" s="389"/>
      <c r="F85" s="387">
        <f>SUBTOTAL(9,F84:F84)</f>
        <v>5</v>
      </c>
      <c r="G85" s="387"/>
      <c r="N85" s="390"/>
    </row>
    <row r="86" spans="1:14" s="388" customFormat="1" ht="12.75" outlineLevel="2">
      <c r="A86" s="391">
        <v>3</v>
      </c>
      <c r="B86" s="393" t="s">
        <v>1091</v>
      </c>
      <c r="C86" s="393" t="s">
        <v>533</v>
      </c>
      <c r="D86" s="393" t="s">
        <v>416</v>
      </c>
      <c r="E86" s="397">
        <v>41196</v>
      </c>
      <c r="F86" s="391">
        <v>6</v>
      </c>
      <c r="G86" s="391">
        <v>1</v>
      </c>
      <c r="H86" s="393" t="s">
        <v>1096</v>
      </c>
      <c r="N86" s="390"/>
    </row>
    <row r="87" spans="1:14" s="388" customFormat="1" ht="12.75" outlineLevel="2">
      <c r="A87" s="391">
        <v>3</v>
      </c>
      <c r="B87" s="392" t="s">
        <v>1091</v>
      </c>
      <c r="C87" s="392" t="s">
        <v>533</v>
      </c>
      <c r="D87" s="393" t="s">
        <v>422</v>
      </c>
      <c r="E87" s="394">
        <v>41336</v>
      </c>
      <c r="F87" s="391">
        <v>6</v>
      </c>
      <c r="G87" s="391">
        <v>1</v>
      </c>
      <c r="H87" s="393" t="s">
        <v>1096</v>
      </c>
      <c r="I87" s="387"/>
      <c r="N87" s="390"/>
    </row>
    <row r="88" spans="1:14" s="388" customFormat="1" ht="12.75" outlineLevel="2">
      <c r="A88" s="387">
        <v>3</v>
      </c>
      <c r="B88" s="388" t="s">
        <v>1091</v>
      </c>
      <c r="C88" s="388" t="s">
        <v>533</v>
      </c>
      <c r="D88" s="388" t="s">
        <v>325</v>
      </c>
      <c r="E88" s="389">
        <v>41434</v>
      </c>
      <c r="F88" s="387">
        <v>5</v>
      </c>
      <c r="G88" s="387">
        <v>2</v>
      </c>
      <c r="H88" s="388" t="s">
        <v>1093</v>
      </c>
      <c r="N88" s="390"/>
    </row>
    <row r="89" spans="1:14" s="388" customFormat="1" ht="12.75" outlineLevel="2">
      <c r="A89" s="387">
        <v>3</v>
      </c>
      <c r="B89" s="388" t="s">
        <v>1091</v>
      </c>
      <c r="C89" s="388" t="s">
        <v>533</v>
      </c>
      <c r="D89" s="388" t="s">
        <v>325</v>
      </c>
      <c r="E89" s="389">
        <v>41434</v>
      </c>
      <c r="F89" s="387">
        <v>2</v>
      </c>
      <c r="G89" s="387">
        <v>5</v>
      </c>
      <c r="H89" s="388" t="s">
        <v>1095</v>
      </c>
      <c r="N89" s="390"/>
    </row>
    <row r="90" spans="1:14" s="399" customFormat="1" ht="12.75" outlineLevel="1">
      <c r="A90" s="398"/>
      <c r="C90" s="399" t="s">
        <v>536</v>
      </c>
      <c r="D90" s="104" t="s">
        <v>1446</v>
      </c>
      <c r="E90" s="400"/>
      <c r="F90" s="398">
        <f>SUBTOTAL(9,F86:F89)</f>
        <v>19</v>
      </c>
      <c r="G90" s="398"/>
      <c r="N90" s="401"/>
    </row>
    <row r="91" spans="1:14" s="388" customFormat="1" ht="12.75" outlineLevel="2">
      <c r="A91" s="387">
        <v>3</v>
      </c>
      <c r="B91" s="393" t="s">
        <v>1091</v>
      </c>
      <c r="C91" s="393" t="s">
        <v>348</v>
      </c>
      <c r="D91" s="393" t="s">
        <v>416</v>
      </c>
      <c r="E91" s="397">
        <v>41196</v>
      </c>
      <c r="F91" s="391">
        <v>2</v>
      </c>
      <c r="G91" s="391">
        <v>5</v>
      </c>
      <c r="H91" s="393" t="s">
        <v>1095</v>
      </c>
      <c r="N91" s="390"/>
    </row>
    <row r="92" spans="1:14" s="388" customFormat="1" ht="12.75" outlineLevel="2">
      <c r="A92" s="391">
        <v>3</v>
      </c>
      <c r="B92" s="388" t="s">
        <v>1091</v>
      </c>
      <c r="C92" s="388" t="s">
        <v>348</v>
      </c>
      <c r="D92" s="388" t="s">
        <v>416</v>
      </c>
      <c r="E92" s="389">
        <v>41196</v>
      </c>
      <c r="F92" s="387">
        <v>1</v>
      </c>
      <c r="G92" s="387">
        <v>6</v>
      </c>
      <c r="H92" s="388" t="s">
        <v>1097</v>
      </c>
      <c r="N92" s="390"/>
    </row>
    <row r="93" spans="1:14" s="388" customFormat="1" ht="12.75" outlineLevel="1">
      <c r="A93" s="391"/>
      <c r="C93" s="396" t="s">
        <v>349</v>
      </c>
      <c r="E93" s="389"/>
      <c r="F93" s="387">
        <f>SUBTOTAL(9,F91:F92)</f>
        <v>3</v>
      </c>
      <c r="G93" s="387"/>
      <c r="N93" s="390"/>
    </row>
    <row r="94" spans="1:14" s="388" customFormat="1" ht="12.75" outlineLevel="2">
      <c r="A94" s="387">
        <v>3</v>
      </c>
      <c r="B94" s="388" t="s">
        <v>1091</v>
      </c>
      <c r="C94" s="388" t="s">
        <v>407</v>
      </c>
      <c r="D94" s="388" t="s">
        <v>325</v>
      </c>
      <c r="E94" s="389">
        <v>41434</v>
      </c>
      <c r="F94" s="387">
        <v>3</v>
      </c>
      <c r="G94" s="387">
        <v>4</v>
      </c>
      <c r="H94" s="388" t="s">
        <v>1094</v>
      </c>
      <c r="N94" s="390"/>
    </row>
    <row r="95" spans="1:14" s="388" customFormat="1" ht="12.75" outlineLevel="1">
      <c r="A95" s="387"/>
      <c r="C95" s="396" t="s">
        <v>412</v>
      </c>
      <c r="E95" s="389"/>
      <c r="F95" s="387">
        <f>SUBTOTAL(9,F94:F94)</f>
        <v>3</v>
      </c>
      <c r="G95" s="387"/>
      <c r="N95" s="390"/>
    </row>
    <row r="96" spans="1:14" s="388" customFormat="1" ht="12.75" outlineLevel="2">
      <c r="A96" s="391">
        <v>3</v>
      </c>
      <c r="B96" s="392" t="s">
        <v>1091</v>
      </c>
      <c r="C96" s="392" t="s">
        <v>199</v>
      </c>
      <c r="D96" s="393" t="s">
        <v>422</v>
      </c>
      <c r="E96" s="394">
        <v>41336</v>
      </c>
      <c r="F96" s="391">
        <v>3</v>
      </c>
      <c r="G96" s="391">
        <v>4</v>
      </c>
      <c r="H96" s="393" t="s">
        <v>1094</v>
      </c>
      <c r="I96" s="387"/>
      <c r="N96" s="390"/>
    </row>
    <row r="97" spans="1:14" s="388" customFormat="1" ht="12.75" outlineLevel="1">
      <c r="A97" s="391"/>
      <c r="B97" s="392"/>
      <c r="C97" s="395" t="s">
        <v>200</v>
      </c>
      <c r="D97" s="393"/>
      <c r="E97" s="394"/>
      <c r="F97" s="391">
        <f>SUBTOTAL(9,F96:F96)</f>
        <v>3</v>
      </c>
      <c r="G97" s="391"/>
      <c r="H97" s="393"/>
      <c r="I97" s="387"/>
      <c r="N97" s="390"/>
    </row>
    <row r="98" spans="1:14" s="388" customFormat="1" ht="12.75" outlineLevel="2">
      <c r="A98" s="391">
        <v>3</v>
      </c>
      <c r="B98" s="392" t="s">
        <v>1091</v>
      </c>
      <c r="C98" s="392" t="s">
        <v>105</v>
      </c>
      <c r="D98" s="393" t="s">
        <v>422</v>
      </c>
      <c r="E98" s="394">
        <v>41336</v>
      </c>
      <c r="F98" s="391">
        <v>2</v>
      </c>
      <c r="G98" s="391">
        <v>5</v>
      </c>
      <c r="H98" s="393" t="s">
        <v>1095</v>
      </c>
      <c r="I98" s="387"/>
      <c r="N98" s="390"/>
    </row>
    <row r="99" spans="1:14" s="388" customFormat="1" ht="12.75" outlineLevel="1">
      <c r="A99" s="391"/>
      <c r="B99" s="392"/>
      <c r="C99" s="395" t="s">
        <v>106</v>
      </c>
      <c r="D99" s="393"/>
      <c r="E99" s="394"/>
      <c r="F99" s="391">
        <f>SUBTOTAL(9,F98:F98)</f>
        <v>2</v>
      </c>
      <c r="G99" s="391"/>
      <c r="H99" s="393"/>
      <c r="I99" s="387"/>
      <c r="N99" s="390"/>
    </row>
    <row r="100" spans="1:14" s="388" customFormat="1" ht="12.75" outlineLevel="2">
      <c r="A100" s="391">
        <v>4</v>
      </c>
      <c r="B100" s="392" t="s">
        <v>1098</v>
      </c>
      <c r="C100" s="392" t="s">
        <v>157</v>
      </c>
      <c r="D100" s="393" t="s">
        <v>422</v>
      </c>
      <c r="E100" s="394">
        <v>41336</v>
      </c>
      <c r="F100" s="391">
        <v>2</v>
      </c>
      <c r="G100" s="391">
        <v>5</v>
      </c>
      <c r="H100" s="393" t="s">
        <v>1102</v>
      </c>
      <c r="I100" s="387"/>
      <c r="N100" s="390"/>
    </row>
    <row r="101" spans="1:14" s="388" customFormat="1" ht="12.75" outlineLevel="1">
      <c r="A101" s="391"/>
      <c r="B101" s="392"/>
      <c r="C101" s="395" t="s">
        <v>158</v>
      </c>
      <c r="D101" s="393"/>
      <c r="E101" s="394"/>
      <c r="F101" s="391">
        <f>SUBTOTAL(9,F100:F100)</f>
        <v>2</v>
      </c>
      <c r="G101" s="391"/>
      <c r="H101" s="393"/>
      <c r="I101" s="387"/>
      <c r="N101" s="390"/>
    </row>
    <row r="102" spans="1:14" s="388" customFormat="1" ht="12.75" outlineLevel="2">
      <c r="A102" s="387">
        <v>4</v>
      </c>
      <c r="B102" s="388" t="s">
        <v>1098</v>
      </c>
      <c r="C102" s="388" t="s">
        <v>1286</v>
      </c>
      <c r="D102" s="388" t="s">
        <v>416</v>
      </c>
      <c r="E102" s="389">
        <v>41196</v>
      </c>
      <c r="F102" s="387">
        <v>4</v>
      </c>
      <c r="G102" s="387">
        <v>3</v>
      </c>
      <c r="H102" s="388" t="s">
        <v>1106</v>
      </c>
      <c r="N102" s="390"/>
    </row>
    <row r="103" spans="1:14" s="388" customFormat="1" ht="12.75" outlineLevel="2">
      <c r="A103" s="391">
        <v>4</v>
      </c>
      <c r="B103" s="392" t="s">
        <v>1098</v>
      </c>
      <c r="C103" s="392" t="s">
        <v>1008</v>
      </c>
      <c r="D103" s="393" t="s">
        <v>422</v>
      </c>
      <c r="E103" s="394">
        <v>41336</v>
      </c>
      <c r="F103" s="391">
        <v>1</v>
      </c>
      <c r="G103" s="391">
        <v>6</v>
      </c>
      <c r="H103" s="393" t="s">
        <v>1105</v>
      </c>
      <c r="I103" s="387"/>
      <c r="N103" s="390"/>
    </row>
    <row r="104" spans="1:14" s="388" customFormat="1" ht="12.75" outlineLevel="2">
      <c r="A104" s="387">
        <v>4</v>
      </c>
      <c r="B104" s="388" t="s">
        <v>1098</v>
      </c>
      <c r="C104" s="388" t="s">
        <v>1286</v>
      </c>
      <c r="D104" s="388" t="s">
        <v>325</v>
      </c>
      <c r="E104" s="389">
        <v>41434</v>
      </c>
      <c r="F104" s="387">
        <v>1</v>
      </c>
      <c r="G104" s="387">
        <v>6</v>
      </c>
      <c r="H104" s="388" t="s">
        <v>1105</v>
      </c>
      <c r="N104" s="390"/>
    </row>
    <row r="105" spans="1:14" s="388" customFormat="1" ht="12.75" outlineLevel="1">
      <c r="A105" s="387"/>
      <c r="C105" s="396" t="s">
        <v>1287</v>
      </c>
      <c r="E105" s="389"/>
      <c r="F105" s="387">
        <f>SUBTOTAL(9,F102:F104)</f>
        <v>6</v>
      </c>
      <c r="G105" s="387"/>
      <c r="N105" s="390"/>
    </row>
    <row r="106" spans="1:14" s="388" customFormat="1" ht="12.75" outlineLevel="2">
      <c r="A106" s="387">
        <v>4</v>
      </c>
      <c r="B106" s="393" t="s">
        <v>1098</v>
      </c>
      <c r="C106" s="393" t="s">
        <v>304</v>
      </c>
      <c r="D106" s="393" t="s">
        <v>416</v>
      </c>
      <c r="E106" s="397">
        <v>41196</v>
      </c>
      <c r="F106" s="391">
        <v>3</v>
      </c>
      <c r="G106" s="391">
        <v>4</v>
      </c>
      <c r="H106" s="393" t="s">
        <v>1104</v>
      </c>
      <c r="N106" s="390"/>
    </row>
    <row r="107" spans="1:14" s="388" customFormat="1" ht="12.75" outlineLevel="1">
      <c r="A107" s="387"/>
      <c r="B107" s="393"/>
      <c r="C107" s="403" t="s">
        <v>305</v>
      </c>
      <c r="D107" s="393"/>
      <c r="E107" s="397"/>
      <c r="F107" s="391">
        <f>SUBTOTAL(9,F106:F106)</f>
        <v>3</v>
      </c>
      <c r="G107" s="391"/>
      <c r="H107" s="393"/>
      <c r="N107" s="390"/>
    </row>
    <row r="108" spans="1:14" s="388" customFormat="1" ht="12.75" outlineLevel="2">
      <c r="A108" s="391">
        <v>4</v>
      </c>
      <c r="B108" s="392" t="s">
        <v>1098</v>
      </c>
      <c r="C108" s="392" t="s">
        <v>15</v>
      </c>
      <c r="D108" s="393" t="s">
        <v>422</v>
      </c>
      <c r="E108" s="394">
        <v>41336</v>
      </c>
      <c r="F108" s="391">
        <v>6</v>
      </c>
      <c r="G108" s="391">
        <v>1</v>
      </c>
      <c r="H108" s="393" t="s">
        <v>1100</v>
      </c>
      <c r="I108" s="387"/>
      <c r="N108" s="390"/>
    </row>
    <row r="109" spans="1:14" s="388" customFormat="1" ht="12.75" outlineLevel="1">
      <c r="A109" s="391"/>
      <c r="B109" s="392"/>
      <c r="C109" s="395" t="s">
        <v>17</v>
      </c>
      <c r="D109" s="393"/>
      <c r="E109" s="394"/>
      <c r="F109" s="391">
        <f>SUBTOTAL(9,F108:F108)</f>
        <v>6</v>
      </c>
      <c r="G109" s="391"/>
      <c r="H109" s="393"/>
      <c r="I109" s="387"/>
      <c r="N109" s="390"/>
    </row>
    <row r="110" spans="1:14" s="388" customFormat="1" ht="12.75" outlineLevel="2">
      <c r="A110" s="387">
        <v>4</v>
      </c>
      <c r="B110" s="388" t="s">
        <v>1098</v>
      </c>
      <c r="C110" s="388" t="s">
        <v>153</v>
      </c>
      <c r="D110" s="388" t="s">
        <v>416</v>
      </c>
      <c r="E110" s="389">
        <v>41196</v>
      </c>
      <c r="F110" s="387">
        <v>6</v>
      </c>
      <c r="G110" s="387">
        <v>1</v>
      </c>
      <c r="H110" s="388" t="s">
        <v>1100</v>
      </c>
      <c r="N110" s="390"/>
    </row>
    <row r="111" spans="1:14" s="388" customFormat="1" ht="12.75" outlineLevel="2">
      <c r="A111" s="387">
        <v>4</v>
      </c>
      <c r="B111" s="388" t="s">
        <v>1098</v>
      </c>
      <c r="C111" s="388" t="s">
        <v>153</v>
      </c>
      <c r="D111" s="388" t="s">
        <v>325</v>
      </c>
      <c r="E111" s="389">
        <v>41434</v>
      </c>
      <c r="F111" s="387">
        <v>3</v>
      </c>
      <c r="G111" s="387">
        <v>4</v>
      </c>
      <c r="H111" s="388" t="s">
        <v>1104</v>
      </c>
      <c r="N111" s="390"/>
    </row>
    <row r="112" spans="1:14" s="388" customFormat="1" ht="12.75" outlineLevel="1">
      <c r="A112" s="387"/>
      <c r="C112" s="396" t="s">
        <v>154</v>
      </c>
      <c r="E112" s="389"/>
      <c r="F112" s="387">
        <f>SUBTOTAL(9,F110:F111)</f>
        <v>9</v>
      </c>
      <c r="G112" s="387"/>
      <c r="N112" s="390"/>
    </row>
    <row r="113" spans="1:14" s="388" customFormat="1" ht="12.75" outlineLevel="2">
      <c r="A113" s="387">
        <v>4</v>
      </c>
      <c r="B113" s="388" t="s">
        <v>1098</v>
      </c>
      <c r="C113" s="388" t="s">
        <v>96</v>
      </c>
      <c r="D113" s="388" t="s">
        <v>325</v>
      </c>
      <c r="E113" s="389">
        <v>41434</v>
      </c>
      <c r="F113" s="387">
        <v>6</v>
      </c>
      <c r="G113" s="387">
        <v>1</v>
      </c>
      <c r="H113" s="388" t="s">
        <v>1100</v>
      </c>
      <c r="N113" s="390"/>
    </row>
    <row r="114" spans="1:14" s="388" customFormat="1" ht="12.75" outlineLevel="1">
      <c r="A114" s="387"/>
      <c r="C114" s="396" t="s">
        <v>98</v>
      </c>
      <c r="E114" s="389"/>
      <c r="F114" s="387">
        <f>SUBTOTAL(9,F113:F113)</f>
        <v>6</v>
      </c>
      <c r="G114" s="387"/>
      <c r="N114" s="390"/>
    </row>
    <row r="115" spans="1:14" s="388" customFormat="1" ht="12.75" outlineLevel="2">
      <c r="A115" s="387">
        <v>4</v>
      </c>
      <c r="B115" s="393" t="s">
        <v>1098</v>
      </c>
      <c r="C115" s="393" t="s">
        <v>568</v>
      </c>
      <c r="D115" s="393" t="s">
        <v>416</v>
      </c>
      <c r="E115" s="397">
        <v>41196</v>
      </c>
      <c r="F115" s="391">
        <v>5</v>
      </c>
      <c r="G115" s="391">
        <v>2</v>
      </c>
      <c r="H115" s="393" t="s">
        <v>1099</v>
      </c>
      <c r="N115" s="390"/>
    </row>
    <row r="116" spans="1:14" s="388" customFormat="1" ht="12.75" outlineLevel="1">
      <c r="A116" s="387"/>
      <c r="B116" s="393"/>
      <c r="C116" s="403" t="s">
        <v>569</v>
      </c>
      <c r="D116" s="393"/>
      <c r="E116" s="397"/>
      <c r="F116" s="391">
        <f>SUBTOTAL(9,F115:F115)</f>
        <v>5</v>
      </c>
      <c r="G116" s="391"/>
      <c r="H116" s="393"/>
      <c r="N116" s="390"/>
    </row>
    <row r="117" spans="1:14" s="388" customFormat="1" ht="12.75" outlineLevel="2">
      <c r="A117" s="391">
        <v>4</v>
      </c>
      <c r="B117" s="393" t="s">
        <v>1098</v>
      </c>
      <c r="C117" s="393" t="s">
        <v>262</v>
      </c>
      <c r="D117" s="393" t="s">
        <v>416</v>
      </c>
      <c r="E117" s="397">
        <v>41196</v>
      </c>
      <c r="F117" s="391">
        <v>2</v>
      </c>
      <c r="G117" s="391">
        <v>5</v>
      </c>
      <c r="H117" s="393" t="s">
        <v>1102</v>
      </c>
      <c r="N117" s="390"/>
    </row>
    <row r="118" spans="1:14" s="388" customFormat="1" ht="12.75" outlineLevel="1">
      <c r="A118" s="391"/>
      <c r="B118" s="393"/>
      <c r="C118" s="403" t="s">
        <v>264</v>
      </c>
      <c r="D118" s="393"/>
      <c r="E118" s="397"/>
      <c r="F118" s="391">
        <f>SUBTOTAL(9,F117:F117)</f>
        <v>2</v>
      </c>
      <c r="G118" s="391"/>
      <c r="H118" s="393"/>
      <c r="N118" s="390"/>
    </row>
    <row r="119" spans="1:14" s="388" customFormat="1" ht="12.75" outlineLevel="2">
      <c r="A119" s="387">
        <v>4</v>
      </c>
      <c r="B119" s="388" t="s">
        <v>1098</v>
      </c>
      <c r="C119" s="388" t="s">
        <v>1439</v>
      </c>
      <c r="D119" s="388" t="s">
        <v>325</v>
      </c>
      <c r="E119" s="389">
        <v>41434</v>
      </c>
      <c r="F119" s="387">
        <v>2</v>
      </c>
      <c r="G119" s="387">
        <v>5</v>
      </c>
      <c r="H119" s="388" t="s">
        <v>1102</v>
      </c>
      <c r="N119" s="390"/>
    </row>
    <row r="120" spans="1:14" s="388" customFormat="1" ht="12.75" outlineLevel="1">
      <c r="A120" s="387"/>
      <c r="C120" s="396" t="s">
        <v>1440</v>
      </c>
      <c r="E120" s="389"/>
      <c r="F120" s="387">
        <f>SUBTOTAL(9,F119:F119)</f>
        <v>2</v>
      </c>
      <c r="G120" s="387"/>
      <c r="N120" s="390"/>
    </row>
    <row r="121" spans="1:14" s="388" customFormat="1" ht="12.75" outlineLevel="2">
      <c r="A121" s="391">
        <v>4</v>
      </c>
      <c r="B121" s="392" t="s">
        <v>1098</v>
      </c>
      <c r="C121" s="392" t="s">
        <v>533</v>
      </c>
      <c r="D121" s="393" t="s">
        <v>422</v>
      </c>
      <c r="E121" s="394">
        <v>41336</v>
      </c>
      <c r="F121" s="391">
        <v>4</v>
      </c>
      <c r="G121" s="391">
        <v>3</v>
      </c>
      <c r="H121" s="393" t="s">
        <v>1106</v>
      </c>
      <c r="I121" s="387"/>
      <c r="N121" s="390"/>
    </row>
    <row r="122" spans="1:14" s="388" customFormat="1" ht="12.75" outlineLevel="2">
      <c r="A122" s="387">
        <v>4</v>
      </c>
      <c r="B122" s="388" t="s">
        <v>1098</v>
      </c>
      <c r="C122" s="388" t="s">
        <v>533</v>
      </c>
      <c r="D122" s="388" t="s">
        <v>325</v>
      </c>
      <c r="E122" s="389">
        <v>41434</v>
      </c>
      <c r="F122" s="387">
        <v>5</v>
      </c>
      <c r="G122" s="387">
        <v>2</v>
      </c>
      <c r="H122" s="388" t="s">
        <v>1099</v>
      </c>
      <c r="N122" s="390"/>
    </row>
    <row r="123" spans="1:14" s="388" customFormat="1" ht="12.75" outlineLevel="2">
      <c r="A123" s="391">
        <v>4</v>
      </c>
      <c r="B123" s="392" t="s">
        <v>1098</v>
      </c>
      <c r="C123" s="392" t="s">
        <v>533</v>
      </c>
      <c r="D123" s="393" t="s">
        <v>365</v>
      </c>
      <c r="E123" s="394">
        <v>41441</v>
      </c>
      <c r="F123" s="391">
        <v>4</v>
      </c>
      <c r="G123" s="391">
        <v>3</v>
      </c>
      <c r="H123" s="393" t="s">
        <v>1106</v>
      </c>
      <c r="I123" s="387"/>
      <c r="N123" s="390"/>
    </row>
    <row r="124" spans="1:14" s="399" customFormat="1" ht="12.75" outlineLevel="1">
      <c r="A124" s="404"/>
      <c r="B124" s="405"/>
      <c r="C124" s="405" t="s">
        <v>536</v>
      </c>
      <c r="D124" s="104" t="s">
        <v>1446</v>
      </c>
      <c r="E124" s="406"/>
      <c r="F124" s="404">
        <f>SUBTOTAL(9,F121:F123)</f>
        <v>13</v>
      </c>
      <c r="G124" s="404"/>
      <c r="H124" s="407"/>
      <c r="I124" s="398"/>
      <c r="N124" s="401"/>
    </row>
    <row r="125" spans="1:14" s="388" customFormat="1" ht="12.75" outlineLevel="2">
      <c r="A125" s="387">
        <v>4</v>
      </c>
      <c r="B125" s="388" t="s">
        <v>1098</v>
      </c>
      <c r="C125" s="388" t="s">
        <v>250</v>
      </c>
      <c r="D125" s="388" t="s">
        <v>325</v>
      </c>
      <c r="E125" s="389">
        <v>41434</v>
      </c>
      <c r="F125" s="387">
        <v>4</v>
      </c>
      <c r="G125" s="387">
        <v>3</v>
      </c>
      <c r="H125" s="388" t="s">
        <v>1106</v>
      </c>
      <c r="N125" s="390"/>
    </row>
    <row r="126" spans="1:14" s="388" customFormat="1" ht="12.75" outlineLevel="1">
      <c r="A126" s="387"/>
      <c r="C126" s="396" t="s">
        <v>202</v>
      </c>
      <c r="E126" s="389"/>
      <c r="F126" s="387">
        <f>SUBTOTAL(9,F125:F125)</f>
        <v>4</v>
      </c>
      <c r="G126" s="387"/>
      <c r="N126" s="390"/>
    </row>
    <row r="127" spans="1:14" s="388" customFormat="1" ht="12.75" outlineLevel="2">
      <c r="A127" s="391">
        <v>4</v>
      </c>
      <c r="B127" s="392" t="s">
        <v>1098</v>
      </c>
      <c r="C127" s="392" t="s">
        <v>159</v>
      </c>
      <c r="D127" s="393" t="s">
        <v>422</v>
      </c>
      <c r="E127" s="394">
        <v>41336</v>
      </c>
      <c r="F127" s="391">
        <v>5</v>
      </c>
      <c r="G127" s="391">
        <v>2</v>
      </c>
      <c r="H127" s="393" t="s">
        <v>1099</v>
      </c>
      <c r="I127" s="387"/>
      <c r="N127" s="390"/>
    </row>
    <row r="128" spans="1:14" s="388" customFormat="1" ht="12.75" outlineLevel="2">
      <c r="A128" s="391">
        <v>4</v>
      </c>
      <c r="B128" s="392" t="s">
        <v>1098</v>
      </c>
      <c r="C128" s="392" t="s">
        <v>159</v>
      </c>
      <c r="D128" s="393" t="s">
        <v>422</v>
      </c>
      <c r="E128" s="394">
        <v>41336</v>
      </c>
      <c r="F128" s="391">
        <v>3</v>
      </c>
      <c r="G128" s="391">
        <v>4</v>
      </c>
      <c r="H128" s="393" t="s">
        <v>1104</v>
      </c>
      <c r="I128" s="387"/>
      <c r="N128" s="390"/>
    </row>
    <row r="129" spans="1:14" s="388" customFormat="1" ht="12.75" outlineLevel="1">
      <c r="A129" s="391"/>
      <c r="B129" s="392"/>
      <c r="C129" s="395" t="s">
        <v>160</v>
      </c>
      <c r="D129" s="393"/>
      <c r="E129" s="394"/>
      <c r="F129" s="391">
        <f>SUBTOTAL(9,F127:F128)</f>
        <v>8</v>
      </c>
      <c r="G129" s="391"/>
      <c r="H129" s="393"/>
      <c r="I129" s="387"/>
      <c r="N129" s="390"/>
    </row>
    <row r="130" spans="1:14" s="388" customFormat="1" ht="12.75" outlineLevel="2">
      <c r="A130" s="387">
        <v>4</v>
      </c>
      <c r="B130" s="388" t="s">
        <v>1098</v>
      </c>
      <c r="C130" s="388" t="s">
        <v>830</v>
      </c>
      <c r="D130" s="388" t="s">
        <v>416</v>
      </c>
      <c r="E130" s="389">
        <v>41196</v>
      </c>
      <c r="F130" s="387">
        <v>1</v>
      </c>
      <c r="G130" s="387">
        <v>6</v>
      </c>
      <c r="H130" s="388" t="s">
        <v>1105</v>
      </c>
      <c r="N130" s="390"/>
    </row>
    <row r="131" spans="1:14" s="388" customFormat="1" ht="12.75" outlineLevel="1">
      <c r="A131" s="387"/>
      <c r="C131" s="396" t="s">
        <v>832</v>
      </c>
      <c r="E131" s="389"/>
      <c r="F131" s="387">
        <f>SUBTOTAL(9,F130:F130)</f>
        <v>1</v>
      </c>
      <c r="G131" s="387"/>
      <c r="N131" s="390"/>
    </row>
    <row r="132" spans="1:14" s="388" customFormat="1" ht="12.75" outlineLevel="2">
      <c r="A132" s="391">
        <v>5</v>
      </c>
      <c r="B132" s="392" t="s">
        <v>1107</v>
      </c>
      <c r="C132" s="392" t="s">
        <v>1008</v>
      </c>
      <c r="D132" s="393" t="s">
        <v>422</v>
      </c>
      <c r="E132" s="394">
        <v>41336</v>
      </c>
      <c r="F132" s="391">
        <v>5</v>
      </c>
      <c r="G132" s="391">
        <v>2</v>
      </c>
      <c r="H132" s="393" t="s">
        <v>1113</v>
      </c>
      <c r="I132" s="387"/>
      <c r="N132" s="390"/>
    </row>
    <row r="133" spans="1:14" s="388" customFormat="1" ht="12.75" outlineLevel="1">
      <c r="A133" s="391"/>
      <c r="B133" s="392"/>
      <c r="C133" s="395" t="s">
        <v>1013</v>
      </c>
      <c r="D133" s="393"/>
      <c r="E133" s="394"/>
      <c r="F133" s="391">
        <f>SUBTOTAL(9,F132:F132)</f>
        <v>5</v>
      </c>
      <c r="G133" s="391"/>
      <c r="H133" s="393"/>
      <c r="I133" s="387"/>
      <c r="N133" s="390"/>
    </row>
    <row r="134" spans="1:14" s="388" customFormat="1" ht="12.75" outlineLevel="2">
      <c r="A134" s="387">
        <v>5</v>
      </c>
      <c r="B134" s="388" t="s">
        <v>1107</v>
      </c>
      <c r="C134" s="388" t="s">
        <v>467</v>
      </c>
      <c r="D134" s="388" t="s">
        <v>325</v>
      </c>
      <c r="E134" s="389">
        <v>41434</v>
      </c>
      <c r="F134" s="387">
        <v>4</v>
      </c>
      <c r="G134" s="387">
        <v>3</v>
      </c>
      <c r="H134" s="388" t="s">
        <v>1110</v>
      </c>
      <c r="N134" s="390"/>
    </row>
    <row r="135" spans="1:14" s="388" customFormat="1" ht="12.75" outlineLevel="2">
      <c r="A135" s="387">
        <v>5</v>
      </c>
      <c r="B135" s="388" t="s">
        <v>1107</v>
      </c>
      <c r="C135" s="388" t="s">
        <v>467</v>
      </c>
      <c r="D135" s="388" t="s">
        <v>365</v>
      </c>
      <c r="E135" s="389">
        <v>41441</v>
      </c>
      <c r="F135" s="387">
        <v>1</v>
      </c>
      <c r="G135" s="387">
        <v>6</v>
      </c>
      <c r="H135" s="388" t="s">
        <v>1112</v>
      </c>
      <c r="N135" s="390"/>
    </row>
    <row r="136" spans="1:14" s="388" customFormat="1" ht="12.75" outlineLevel="1">
      <c r="A136" s="387"/>
      <c r="C136" s="396" t="s">
        <v>468</v>
      </c>
      <c r="E136" s="389"/>
      <c r="F136" s="387">
        <f>SUBTOTAL(9,F134:F135)</f>
        <v>5</v>
      </c>
      <c r="G136" s="387"/>
      <c r="N136" s="390"/>
    </row>
    <row r="137" spans="1:14" s="388" customFormat="1" ht="12.75" outlineLevel="2">
      <c r="A137" s="387">
        <v>5</v>
      </c>
      <c r="B137" s="388" t="s">
        <v>1107</v>
      </c>
      <c r="C137" s="388" t="s">
        <v>1489</v>
      </c>
      <c r="D137" s="388" t="s">
        <v>416</v>
      </c>
      <c r="E137" s="389">
        <v>41196</v>
      </c>
      <c r="F137" s="387">
        <v>4</v>
      </c>
      <c r="G137" s="387">
        <v>3</v>
      </c>
      <c r="H137" s="388" t="s">
        <v>1110</v>
      </c>
      <c r="N137" s="390"/>
    </row>
    <row r="138" spans="1:14" s="388" customFormat="1" ht="12.75" outlineLevel="2">
      <c r="A138" s="387">
        <v>5</v>
      </c>
      <c r="B138" s="388" t="s">
        <v>1107</v>
      </c>
      <c r="C138" s="388" t="s">
        <v>1489</v>
      </c>
      <c r="D138" s="388" t="s">
        <v>325</v>
      </c>
      <c r="E138" s="389">
        <v>41434</v>
      </c>
      <c r="F138" s="387">
        <v>6</v>
      </c>
      <c r="G138" s="387">
        <v>1</v>
      </c>
      <c r="H138" s="388" t="s">
        <v>1109</v>
      </c>
      <c r="N138" s="390"/>
    </row>
    <row r="139" spans="1:14" s="399" customFormat="1" ht="12.75" outlineLevel="1">
      <c r="A139" s="398"/>
      <c r="C139" s="399" t="s">
        <v>1491</v>
      </c>
      <c r="D139" s="104" t="s">
        <v>1446</v>
      </c>
      <c r="E139" s="400"/>
      <c r="F139" s="398">
        <f>SUBTOTAL(9,F137:F138)</f>
        <v>10</v>
      </c>
      <c r="G139" s="398"/>
      <c r="N139" s="401"/>
    </row>
    <row r="140" spans="1:14" s="388" customFormat="1" ht="12.75" outlineLevel="2">
      <c r="A140" s="391">
        <v>5</v>
      </c>
      <c r="B140" s="392" t="s">
        <v>1107</v>
      </c>
      <c r="C140" s="392" t="s">
        <v>214</v>
      </c>
      <c r="D140" s="393" t="s">
        <v>422</v>
      </c>
      <c r="E140" s="394">
        <v>41336</v>
      </c>
      <c r="F140" s="391">
        <v>2</v>
      </c>
      <c r="G140" s="391">
        <v>5</v>
      </c>
      <c r="H140" s="393" t="s">
        <v>1111</v>
      </c>
      <c r="I140" s="387"/>
      <c r="N140" s="390"/>
    </row>
    <row r="141" spans="1:14" s="388" customFormat="1" ht="12.75" outlineLevel="1">
      <c r="A141" s="391"/>
      <c r="B141" s="392"/>
      <c r="C141" s="395" t="s">
        <v>1388</v>
      </c>
      <c r="D141" s="393"/>
      <c r="E141" s="394"/>
      <c r="F141" s="391">
        <f>SUBTOTAL(9,F140:F140)</f>
        <v>2</v>
      </c>
      <c r="G141" s="391"/>
      <c r="H141" s="393"/>
      <c r="I141" s="387"/>
      <c r="N141" s="390"/>
    </row>
    <row r="142" spans="1:14" s="388" customFormat="1" ht="12.75" outlineLevel="2">
      <c r="A142" s="391">
        <v>5</v>
      </c>
      <c r="B142" s="392" t="s">
        <v>1107</v>
      </c>
      <c r="C142" s="392" t="s">
        <v>257</v>
      </c>
      <c r="D142" s="393" t="s">
        <v>422</v>
      </c>
      <c r="E142" s="394">
        <v>41336</v>
      </c>
      <c r="F142" s="391">
        <v>1</v>
      </c>
      <c r="G142" s="391">
        <v>6</v>
      </c>
      <c r="H142" s="393" t="s">
        <v>1112</v>
      </c>
      <c r="I142" s="387"/>
      <c r="N142" s="390"/>
    </row>
    <row r="143" spans="1:14" s="388" customFormat="1" ht="12.75" outlineLevel="1">
      <c r="A143" s="391"/>
      <c r="B143" s="392"/>
      <c r="C143" s="395" t="s">
        <v>258</v>
      </c>
      <c r="D143" s="393"/>
      <c r="E143" s="394"/>
      <c r="F143" s="391">
        <f>SUBTOTAL(9,F142:F142)</f>
        <v>1</v>
      </c>
      <c r="G143" s="391"/>
      <c r="H143" s="393"/>
      <c r="I143" s="387"/>
      <c r="N143" s="390"/>
    </row>
    <row r="144" spans="1:14" s="388" customFormat="1" ht="12.75" outlineLevel="2">
      <c r="A144" s="387">
        <v>5</v>
      </c>
      <c r="B144" s="393" t="s">
        <v>1107</v>
      </c>
      <c r="C144" s="393" t="s">
        <v>1227</v>
      </c>
      <c r="D144" s="393" t="s">
        <v>416</v>
      </c>
      <c r="E144" s="397">
        <v>41196</v>
      </c>
      <c r="F144" s="391">
        <v>3</v>
      </c>
      <c r="G144" s="391">
        <v>4</v>
      </c>
      <c r="H144" s="393" t="s">
        <v>1108</v>
      </c>
      <c r="N144" s="390"/>
    </row>
    <row r="145" spans="1:14" s="388" customFormat="1" ht="12.75" outlineLevel="1">
      <c r="A145" s="387"/>
      <c r="B145" s="393"/>
      <c r="C145" s="403" t="s">
        <v>1229</v>
      </c>
      <c r="D145" s="393"/>
      <c r="E145" s="397"/>
      <c r="F145" s="391">
        <f>SUBTOTAL(9,F144:F144)</f>
        <v>3</v>
      </c>
      <c r="G145" s="391"/>
      <c r="H145" s="393"/>
      <c r="N145" s="390"/>
    </row>
    <row r="146" spans="1:14" s="388" customFormat="1" ht="12.75" outlineLevel="2">
      <c r="A146" s="387">
        <v>5</v>
      </c>
      <c r="B146" s="388" t="s">
        <v>1107</v>
      </c>
      <c r="C146" s="388" t="s">
        <v>530</v>
      </c>
      <c r="D146" s="388" t="s">
        <v>325</v>
      </c>
      <c r="E146" s="389">
        <v>41434</v>
      </c>
      <c r="F146" s="387">
        <v>5</v>
      </c>
      <c r="G146" s="387">
        <v>2</v>
      </c>
      <c r="H146" s="388" t="s">
        <v>1113</v>
      </c>
      <c r="N146" s="390"/>
    </row>
    <row r="147" spans="1:14" s="388" customFormat="1" ht="12.75" outlineLevel="2">
      <c r="A147" s="387">
        <v>5</v>
      </c>
      <c r="B147" s="388" t="s">
        <v>1107</v>
      </c>
      <c r="C147" s="388" t="s">
        <v>530</v>
      </c>
      <c r="D147" s="388" t="s">
        <v>365</v>
      </c>
      <c r="E147" s="389">
        <v>41440</v>
      </c>
      <c r="F147" s="387">
        <v>4</v>
      </c>
      <c r="G147" s="387">
        <v>3</v>
      </c>
      <c r="H147" s="388" t="s">
        <v>1110</v>
      </c>
      <c r="N147" s="390"/>
    </row>
    <row r="148" spans="1:14" s="388" customFormat="1" ht="12.75" outlineLevel="1">
      <c r="A148" s="387"/>
      <c r="C148" s="396" t="s">
        <v>532</v>
      </c>
      <c r="E148" s="389"/>
      <c r="F148" s="387">
        <f>SUBTOTAL(9,F146:F147)</f>
        <v>9</v>
      </c>
      <c r="G148" s="387"/>
      <c r="N148" s="390"/>
    </row>
    <row r="149" spans="1:14" s="388" customFormat="1" ht="12.75" outlineLevel="2">
      <c r="A149" s="391">
        <v>5</v>
      </c>
      <c r="B149" s="388" t="s">
        <v>1107</v>
      </c>
      <c r="C149" s="388" t="s">
        <v>749</v>
      </c>
      <c r="D149" s="388" t="s">
        <v>416</v>
      </c>
      <c r="E149" s="389">
        <v>41196</v>
      </c>
      <c r="F149" s="387">
        <v>5</v>
      </c>
      <c r="G149" s="387">
        <v>2</v>
      </c>
      <c r="H149" s="388" t="s">
        <v>1113</v>
      </c>
      <c r="N149" s="390"/>
    </row>
    <row r="150" spans="1:14" s="388" customFormat="1" ht="12.75" outlineLevel="2">
      <c r="A150" s="387">
        <v>5</v>
      </c>
      <c r="B150" s="388" t="s">
        <v>1107</v>
      </c>
      <c r="C150" s="388" t="s">
        <v>749</v>
      </c>
      <c r="D150" s="388" t="s">
        <v>325</v>
      </c>
      <c r="E150" s="389">
        <v>41434</v>
      </c>
      <c r="F150" s="387">
        <v>3</v>
      </c>
      <c r="G150" s="387">
        <v>4</v>
      </c>
      <c r="H150" s="388" t="s">
        <v>1108</v>
      </c>
      <c r="N150" s="390"/>
    </row>
    <row r="151" spans="1:14" s="388" customFormat="1" ht="12.75" outlineLevel="1">
      <c r="A151" s="387"/>
      <c r="C151" s="396" t="s">
        <v>751</v>
      </c>
      <c r="E151" s="389"/>
      <c r="F151" s="387">
        <f>SUBTOTAL(9,F149:F150)</f>
        <v>8</v>
      </c>
      <c r="G151" s="387"/>
      <c r="N151" s="390"/>
    </row>
    <row r="152" spans="1:14" s="388" customFormat="1" ht="12.75" outlineLevel="2">
      <c r="A152" s="387">
        <v>5</v>
      </c>
      <c r="B152" s="388" t="s">
        <v>1107</v>
      </c>
      <c r="C152" s="388" t="s">
        <v>439</v>
      </c>
      <c r="D152" s="388" t="s">
        <v>325</v>
      </c>
      <c r="E152" s="389">
        <v>41434</v>
      </c>
      <c r="F152" s="387">
        <v>2</v>
      </c>
      <c r="G152" s="387">
        <v>5</v>
      </c>
      <c r="H152" s="388" t="s">
        <v>1111</v>
      </c>
      <c r="N152" s="390"/>
    </row>
    <row r="153" spans="1:14" s="388" customFormat="1" ht="12.75" outlineLevel="1">
      <c r="A153" s="387"/>
      <c r="C153" s="396" t="s">
        <v>347</v>
      </c>
      <c r="E153" s="389"/>
      <c r="F153" s="387">
        <f>SUBTOTAL(9,F152:F152)</f>
        <v>2</v>
      </c>
      <c r="G153" s="387"/>
      <c r="N153" s="390"/>
    </row>
    <row r="154" spans="1:14" s="388" customFormat="1" ht="12.75" outlineLevel="2">
      <c r="A154" s="391">
        <v>5</v>
      </c>
      <c r="B154" s="388" t="s">
        <v>1107</v>
      </c>
      <c r="C154" s="388" t="s">
        <v>407</v>
      </c>
      <c r="D154" s="388" t="s">
        <v>416</v>
      </c>
      <c r="E154" s="389">
        <v>41196</v>
      </c>
      <c r="F154" s="387">
        <v>1</v>
      </c>
      <c r="G154" s="387">
        <v>6</v>
      </c>
      <c r="H154" s="388" t="s">
        <v>1112</v>
      </c>
      <c r="N154" s="390"/>
    </row>
    <row r="155" spans="1:14" s="388" customFormat="1" ht="12.75" outlineLevel="2">
      <c r="A155" s="387">
        <v>5</v>
      </c>
      <c r="B155" s="388" t="s">
        <v>1107</v>
      </c>
      <c r="C155" s="388" t="s">
        <v>407</v>
      </c>
      <c r="D155" s="388" t="s">
        <v>325</v>
      </c>
      <c r="E155" s="389">
        <v>41434</v>
      </c>
      <c r="F155" s="387">
        <v>1</v>
      </c>
      <c r="G155" s="387">
        <v>6</v>
      </c>
      <c r="H155" s="388" t="s">
        <v>1112</v>
      </c>
      <c r="N155" s="390"/>
    </row>
    <row r="156" spans="1:14" s="388" customFormat="1" ht="12.75" outlineLevel="1">
      <c r="A156" s="387"/>
      <c r="C156" s="396" t="s">
        <v>412</v>
      </c>
      <c r="E156" s="389"/>
      <c r="F156" s="387">
        <f>SUBTOTAL(9,F154:F155)</f>
        <v>2</v>
      </c>
      <c r="G156" s="387"/>
      <c r="N156" s="390"/>
    </row>
    <row r="157" spans="1:14" s="388" customFormat="1" ht="12.75" outlineLevel="2">
      <c r="A157" s="391">
        <v>5</v>
      </c>
      <c r="B157" s="392" t="s">
        <v>1107</v>
      </c>
      <c r="C157" s="392" t="s">
        <v>414</v>
      </c>
      <c r="D157" s="393" t="s">
        <v>422</v>
      </c>
      <c r="E157" s="394">
        <v>41336</v>
      </c>
      <c r="F157" s="391">
        <v>4</v>
      </c>
      <c r="G157" s="391">
        <v>3</v>
      </c>
      <c r="H157" s="393" t="s">
        <v>1110</v>
      </c>
      <c r="I157" s="387"/>
      <c r="N157" s="390"/>
    </row>
    <row r="158" spans="1:14" s="388" customFormat="1" ht="12.75" outlineLevel="2">
      <c r="A158" s="391">
        <v>5</v>
      </c>
      <c r="B158" s="392" t="s">
        <v>1107</v>
      </c>
      <c r="C158" s="392" t="s">
        <v>414</v>
      </c>
      <c r="D158" s="393" t="s">
        <v>422</v>
      </c>
      <c r="E158" s="394">
        <v>41336</v>
      </c>
      <c r="F158" s="391">
        <v>3</v>
      </c>
      <c r="G158" s="391">
        <v>4</v>
      </c>
      <c r="H158" s="393" t="s">
        <v>1108</v>
      </c>
      <c r="I158" s="387"/>
      <c r="N158" s="390"/>
    </row>
    <row r="159" spans="1:14" s="388" customFormat="1" ht="12.75" outlineLevel="1">
      <c r="A159" s="391"/>
      <c r="B159" s="392"/>
      <c r="C159" s="395" t="s">
        <v>415</v>
      </c>
      <c r="D159" s="393"/>
      <c r="E159" s="394"/>
      <c r="F159" s="391">
        <f>SUBTOTAL(9,F157:F158)</f>
        <v>7</v>
      </c>
      <c r="G159" s="391"/>
      <c r="H159" s="393"/>
      <c r="I159" s="387"/>
      <c r="N159" s="390"/>
    </row>
    <row r="160" spans="1:14" s="388" customFormat="1" ht="12.75" outlineLevel="2">
      <c r="A160" s="391">
        <v>5</v>
      </c>
      <c r="B160" s="388" t="s">
        <v>1107</v>
      </c>
      <c r="C160" s="388" t="s">
        <v>228</v>
      </c>
      <c r="D160" s="388" t="s">
        <v>416</v>
      </c>
      <c r="E160" s="389">
        <v>41196</v>
      </c>
      <c r="F160" s="387">
        <v>2</v>
      </c>
      <c r="G160" s="387">
        <v>5</v>
      </c>
      <c r="H160" s="388" t="s">
        <v>1111</v>
      </c>
      <c r="N160" s="390"/>
    </row>
    <row r="161" spans="1:14" s="388" customFormat="1" ht="12.75" outlineLevel="1">
      <c r="A161" s="391"/>
      <c r="C161" s="396" t="s">
        <v>229</v>
      </c>
      <c r="E161" s="389"/>
      <c r="F161" s="387">
        <f>SUBTOTAL(9,F160:F160)</f>
        <v>2</v>
      </c>
      <c r="G161" s="387"/>
      <c r="N161" s="390"/>
    </row>
    <row r="162" spans="1:14" s="388" customFormat="1" ht="12.75" outlineLevel="2">
      <c r="A162" s="387">
        <v>5</v>
      </c>
      <c r="B162" s="393" t="s">
        <v>1107</v>
      </c>
      <c r="C162" s="393" t="s">
        <v>199</v>
      </c>
      <c r="D162" s="393" t="s">
        <v>416</v>
      </c>
      <c r="E162" s="397">
        <v>41196</v>
      </c>
      <c r="F162" s="391">
        <v>6</v>
      </c>
      <c r="G162" s="391">
        <v>1</v>
      </c>
      <c r="H162" s="393" t="s">
        <v>1109</v>
      </c>
      <c r="N162" s="390"/>
    </row>
    <row r="163" spans="1:14" s="388" customFormat="1" ht="12.75" outlineLevel="1">
      <c r="A163" s="387"/>
      <c r="B163" s="393"/>
      <c r="C163" s="403" t="s">
        <v>200</v>
      </c>
      <c r="D163" s="393"/>
      <c r="E163" s="397"/>
      <c r="F163" s="391">
        <f>SUBTOTAL(9,F162:F162)</f>
        <v>6</v>
      </c>
      <c r="G163" s="391"/>
      <c r="H163" s="393"/>
      <c r="N163" s="390"/>
    </row>
    <row r="164" spans="1:14" s="388" customFormat="1" ht="12.75" outlineLevel="2">
      <c r="A164" s="391">
        <v>5</v>
      </c>
      <c r="B164" s="392" t="s">
        <v>1107</v>
      </c>
      <c r="C164" s="392" t="s">
        <v>148</v>
      </c>
      <c r="D164" s="393" t="s">
        <v>422</v>
      </c>
      <c r="E164" s="394">
        <v>41336</v>
      </c>
      <c r="F164" s="391">
        <v>6</v>
      </c>
      <c r="G164" s="391">
        <v>1</v>
      </c>
      <c r="H164" s="393" t="s">
        <v>1109</v>
      </c>
      <c r="I164" s="387"/>
      <c r="N164" s="390"/>
    </row>
    <row r="165" spans="1:14" s="388" customFormat="1" ht="12.75" outlineLevel="1">
      <c r="A165" s="391"/>
      <c r="B165" s="392"/>
      <c r="C165" s="395" t="s">
        <v>149</v>
      </c>
      <c r="D165" s="393"/>
      <c r="E165" s="394"/>
      <c r="F165" s="391">
        <f>SUBTOTAL(9,F164:F164)</f>
        <v>6</v>
      </c>
      <c r="G165" s="391"/>
      <c r="H165" s="393"/>
      <c r="I165" s="387"/>
      <c r="N165" s="390"/>
    </row>
    <row r="166" spans="1:14" s="388" customFormat="1" ht="12.75" outlineLevel="2">
      <c r="A166" s="387">
        <v>6</v>
      </c>
      <c r="B166" s="388" t="s">
        <v>1207</v>
      </c>
      <c r="C166" s="388" t="s">
        <v>157</v>
      </c>
      <c r="D166" s="388" t="s">
        <v>325</v>
      </c>
      <c r="E166" s="389">
        <v>41434</v>
      </c>
      <c r="F166" s="387">
        <v>4</v>
      </c>
      <c r="G166" s="387">
        <v>3</v>
      </c>
      <c r="H166" s="388" t="s">
        <v>1210</v>
      </c>
      <c r="N166" s="390"/>
    </row>
    <row r="167" spans="1:14" s="388" customFormat="1" ht="12.75" outlineLevel="1">
      <c r="A167" s="387"/>
      <c r="C167" s="396" t="s">
        <v>158</v>
      </c>
      <c r="E167" s="389"/>
      <c r="F167" s="387">
        <f>SUBTOTAL(9,F166:F166)</f>
        <v>4</v>
      </c>
      <c r="G167" s="387"/>
      <c r="N167" s="390"/>
    </row>
    <row r="168" spans="1:14" s="388" customFormat="1" ht="12.75" outlineLevel="2">
      <c r="A168" s="391">
        <v>6</v>
      </c>
      <c r="B168" s="392" t="s">
        <v>1207</v>
      </c>
      <c r="C168" s="392" t="s">
        <v>1008</v>
      </c>
      <c r="D168" s="393" t="s">
        <v>422</v>
      </c>
      <c r="E168" s="394">
        <v>41336</v>
      </c>
      <c r="F168" s="391">
        <v>2</v>
      </c>
      <c r="G168" s="391">
        <v>5</v>
      </c>
      <c r="H168" s="393" t="s">
        <v>1211</v>
      </c>
      <c r="I168" s="387"/>
      <c r="N168" s="390"/>
    </row>
    <row r="169" spans="1:14" s="388" customFormat="1" ht="12.75" outlineLevel="1">
      <c r="A169" s="391"/>
      <c r="B169" s="392"/>
      <c r="C169" s="395" t="s">
        <v>1013</v>
      </c>
      <c r="D169" s="393"/>
      <c r="E169" s="394"/>
      <c r="F169" s="391">
        <f>SUBTOTAL(9,F168:F168)</f>
        <v>2</v>
      </c>
      <c r="G169" s="391"/>
      <c r="H169" s="393"/>
      <c r="I169" s="387"/>
      <c r="N169" s="390"/>
    </row>
    <row r="170" spans="1:14" s="388" customFormat="1" ht="12.75" outlineLevel="2">
      <c r="A170" s="391">
        <v>6</v>
      </c>
      <c r="B170" s="392" t="s">
        <v>1207</v>
      </c>
      <c r="C170" s="392" t="s">
        <v>380</v>
      </c>
      <c r="D170" s="393" t="s">
        <v>422</v>
      </c>
      <c r="E170" s="394">
        <v>41336</v>
      </c>
      <c r="F170" s="391">
        <v>6</v>
      </c>
      <c r="G170" s="391">
        <v>1</v>
      </c>
      <c r="H170" s="393" t="s">
        <v>1209</v>
      </c>
      <c r="I170" s="387"/>
      <c r="N170" s="390"/>
    </row>
    <row r="171" spans="1:14" s="388" customFormat="1" ht="12.75" outlineLevel="1">
      <c r="A171" s="391"/>
      <c r="B171" s="392"/>
      <c r="C171" s="395" t="s">
        <v>382</v>
      </c>
      <c r="D171" s="393"/>
      <c r="E171" s="394"/>
      <c r="F171" s="391">
        <f>SUBTOTAL(9,F170:F170)</f>
        <v>6</v>
      </c>
      <c r="G171" s="391"/>
      <c r="H171" s="393"/>
      <c r="I171" s="387"/>
      <c r="N171" s="390"/>
    </row>
    <row r="172" spans="1:14" s="388" customFormat="1" ht="12.75" outlineLevel="2">
      <c r="A172" s="391">
        <v>6</v>
      </c>
      <c r="B172" s="392" t="s">
        <v>1207</v>
      </c>
      <c r="C172" s="392" t="s">
        <v>153</v>
      </c>
      <c r="D172" s="393" t="s">
        <v>422</v>
      </c>
      <c r="E172" s="394">
        <v>41336</v>
      </c>
      <c r="F172" s="391">
        <v>3</v>
      </c>
      <c r="G172" s="391">
        <v>4</v>
      </c>
      <c r="H172" s="393" t="s">
        <v>1208</v>
      </c>
      <c r="I172" s="387"/>
      <c r="N172" s="390"/>
    </row>
    <row r="173" spans="1:14" s="388" customFormat="1" ht="12.75" outlineLevel="1">
      <c r="A173" s="391"/>
      <c r="B173" s="392"/>
      <c r="C173" s="395" t="s">
        <v>154</v>
      </c>
      <c r="D173" s="393"/>
      <c r="E173" s="394"/>
      <c r="F173" s="391">
        <f>SUBTOTAL(9,F172:F172)</f>
        <v>3</v>
      </c>
      <c r="G173" s="391"/>
      <c r="H173" s="393"/>
      <c r="I173" s="387"/>
      <c r="N173" s="390"/>
    </row>
    <row r="174" spans="1:14" s="388" customFormat="1" ht="12.75" outlineLevel="2">
      <c r="A174" s="387">
        <v>6</v>
      </c>
      <c r="B174" s="388" t="s">
        <v>1207</v>
      </c>
      <c r="C174" s="388" t="s">
        <v>434</v>
      </c>
      <c r="D174" s="388" t="s">
        <v>325</v>
      </c>
      <c r="E174" s="389">
        <v>41434</v>
      </c>
      <c r="F174" s="387">
        <v>2</v>
      </c>
      <c r="G174" s="387">
        <v>5</v>
      </c>
      <c r="H174" s="388" t="s">
        <v>1211</v>
      </c>
      <c r="N174" s="390"/>
    </row>
    <row r="175" spans="1:14" s="388" customFormat="1" ht="12.75" outlineLevel="1">
      <c r="A175" s="387"/>
      <c r="C175" s="396" t="s">
        <v>435</v>
      </c>
      <c r="E175" s="389"/>
      <c r="F175" s="387">
        <f>SUBTOTAL(9,F174:F174)</f>
        <v>2</v>
      </c>
      <c r="G175" s="387"/>
      <c r="N175" s="390"/>
    </row>
    <row r="176" spans="1:14" s="388" customFormat="1" ht="12.75" outlineLevel="2">
      <c r="A176" s="387">
        <v>6</v>
      </c>
      <c r="B176" s="388" t="s">
        <v>1207</v>
      </c>
      <c r="C176" s="388" t="s">
        <v>214</v>
      </c>
      <c r="D176" s="388" t="s">
        <v>416</v>
      </c>
      <c r="E176" s="389">
        <v>41196</v>
      </c>
      <c r="F176" s="387">
        <v>2</v>
      </c>
      <c r="G176" s="387">
        <v>5</v>
      </c>
      <c r="H176" s="388" t="s">
        <v>1211</v>
      </c>
      <c r="N176" s="390"/>
    </row>
    <row r="177" spans="1:14" s="388" customFormat="1" ht="12.75" outlineLevel="1">
      <c r="A177" s="387"/>
      <c r="C177" s="396" t="s">
        <v>1388</v>
      </c>
      <c r="E177" s="389"/>
      <c r="F177" s="387">
        <f>SUBTOTAL(9,F176:F176)</f>
        <v>2</v>
      </c>
      <c r="G177" s="387"/>
      <c r="N177" s="390"/>
    </row>
    <row r="178" spans="1:14" s="388" customFormat="1" ht="12.75" outlineLevel="2">
      <c r="A178" s="387">
        <v>6</v>
      </c>
      <c r="B178" s="388" t="s">
        <v>1207</v>
      </c>
      <c r="C178" s="388" t="s">
        <v>74</v>
      </c>
      <c r="D178" s="388" t="s">
        <v>325</v>
      </c>
      <c r="E178" s="389">
        <v>41434</v>
      </c>
      <c r="F178" s="387">
        <v>6</v>
      </c>
      <c r="G178" s="387">
        <v>1</v>
      </c>
      <c r="H178" s="388" t="s">
        <v>1209</v>
      </c>
      <c r="N178" s="390"/>
    </row>
    <row r="179" spans="1:14" s="388" customFormat="1" ht="12.75" outlineLevel="2">
      <c r="A179" s="387">
        <v>6</v>
      </c>
      <c r="B179" s="388" t="s">
        <v>1207</v>
      </c>
      <c r="C179" s="388" t="s">
        <v>74</v>
      </c>
      <c r="D179" s="388" t="s">
        <v>365</v>
      </c>
      <c r="E179" s="389">
        <v>41441</v>
      </c>
      <c r="F179" s="387">
        <v>6</v>
      </c>
      <c r="G179" s="387">
        <v>1</v>
      </c>
      <c r="H179" s="388" t="s">
        <v>1209</v>
      </c>
      <c r="N179" s="390"/>
    </row>
    <row r="180" spans="1:14" s="399" customFormat="1" ht="12.75" outlineLevel="1">
      <c r="A180" s="398"/>
      <c r="C180" s="399" t="s">
        <v>75</v>
      </c>
      <c r="D180" s="104" t="s">
        <v>1446</v>
      </c>
      <c r="E180" s="400"/>
      <c r="F180" s="398">
        <f>SUBTOTAL(9,F178:F179)</f>
        <v>12</v>
      </c>
      <c r="G180" s="398"/>
      <c r="N180" s="401"/>
    </row>
    <row r="181" spans="1:14" s="388" customFormat="1" ht="12.75" outlineLevel="2">
      <c r="A181" s="391">
        <v>6</v>
      </c>
      <c r="B181" s="393" t="s">
        <v>1207</v>
      </c>
      <c r="C181" s="393" t="s">
        <v>1969</v>
      </c>
      <c r="D181" s="393" t="s">
        <v>416</v>
      </c>
      <c r="E181" s="397">
        <v>41196</v>
      </c>
      <c r="F181" s="391">
        <v>4</v>
      </c>
      <c r="G181" s="391">
        <v>3</v>
      </c>
      <c r="H181" s="393" t="s">
        <v>1210</v>
      </c>
      <c r="N181" s="390"/>
    </row>
    <row r="182" spans="1:14" s="388" customFormat="1" ht="12.75" outlineLevel="1">
      <c r="A182" s="391"/>
      <c r="B182" s="393"/>
      <c r="C182" s="403" t="s">
        <v>1970</v>
      </c>
      <c r="D182" s="393"/>
      <c r="E182" s="397"/>
      <c r="F182" s="391">
        <f>SUBTOTAL(9,F181:F181)</f>
        <v>4</v>
      </c>
      <c r="G182" s="391"/>
      <c r="H182" s="393"/>
      <c r="N182" s="390"/>
    </row>
    <row r="183" spans="1:14" s="388" customFormat="1" ht="12.75" outlineLevel="2">
      <c r="A183" s="387">
        <v>6</v>
      </c>
      <c r="B183" s="388" t="s">
        <v>1207</v>
      </c>
      <c r="C183" s="388" t="s">
        <v>180</v>
      </c>
      <c r="D183" s="388" t="s">
        <v>416</v>
      </c>
      <c r="E183" s="389">
        <v>41196</v>
      </c>
      <c r="F183" s="387">
        <v>1</v>
      </c>
      <c r="G183" s="387">
        <v>6</v>
      </c>
      <c r="H183" s="388" t="s">
        <v>1213</v>
      </c>
      <c r="N183" s="390"/>
    </row>
    <row r="184" spans="1:14" s="388" customFormat="1" ht="12.75" outlineLevel="1">
      <c r="A184" s="387"/>
      <c r="C184" s="396" t="s">
        <v>182</v>
      </c>
      <c r="E184" s="389"/>
      <c r="F184" s="387">
        <f>SUBTOTAL(9,F183:F183)</f>
        <v>1</v>
      </c>
      <c r="G184" s="387"/>
      <c r="N184" s="390"/>
    </row>
    <row r="185" spans="1:14" s="388" customFormat="1" ht="12.75" outlineLevel="2">
      <c r="A185" s="387">
        <v>6</v>
      </c>
      <c r="B185" s="388" t="s">
        <v>1207</v>
      </c>
      <c r="C185" s="388" t="s">
        <v>1971</v>
      </c>
      <c r="D185" s="388" t="s">
        <v>325</v>
      </c>
      <c r="E185" s="389">
        <v>41434</v>
      </c>
      <c r="F185" s="387">
        <v>3</v>
      </c>
      <c r="G185" s="387">
        <v>4</v>
      </c>
      <c r="H185" s="388" t="s">
        <v>1208</v>
      </c>
      <c r="N185" s="390"/>
    </row>
    <row r="186" spans="1:14" s="388" customFormat="1" ht="12.75" outlineLevel="1">
      <c r="A186" s="387"/>
      <c r="C186" s="396" t="s">
        <v>1972</v>
      </c>
      <c r="E186" s="389"/>
      <c r="F186" s="387">
        <f>SUBTOTAL(9,F185:F185)</f>
        <v>3</v>
      </c>
      <c r="G186" s="387"/>
      <c r="N186" s="390"/>
    </row>
    <row r="187" spans="1:14" s="388" customFormat="1" ht="12.75" outlineLevel="2">
      <c r="A187" s="387">
        <v>6</v>
      </c>
      <c r="B187" s="388" t="s">
        <v>1207</v>
      </c>
      <c r="C187" s="388" t="s">
        <v>439</v>
      </c>
      <c r="D187" s="388" t="s">
        <v>416</v>
      </c>
      <c r="E187" s="389">
        <v>41196</v>
      </c>
      <c r="F187" s="387">
        <v>6</v>
      </c>
      <c r="G187" s="387">
        <v>1</v>
      </c>
      <c r="H187" s="388" t="s">
        <v>1209</v>
      </c>
      <c r="N187" s="390"/>
    </row>
    <row r="188" spans="1:14" s="388" customFormat="1" ht="12.75" outlineLevel="2">
      <c r="A188" s="387">
        <v>6</v>
      </c>
      <c r="B188" s="388" t="s">
        <v>1207</v>
      </c>
      <c r="C188" s="388" t="s">
        <v>439</v>
      </c>
      <c r="D188" s="388" t="s">
        <v>325</v>
      </c>
      <c r="E188" s="389">
        <v>41434</v>
      </c>
      <c r="F188" s="387">
        <v>5</v>
      </c>
      <c r="G188" s="387">
        <v>2</v>
      </c>
      <c r="H188" s="388" t="s">
        <v>1212</v>
      </c>
      <c r="N188" s="390"/>
    </row>
    <row r="189" spans="1:14" s="388" customFormat="1" ht="12.75" outlineLevel="1">
      <c r="A189" s="387"/>
      <c r="C189" s="396" t="s">
        <v>347</v>
      </c>
      <c r="E189" s="389"/>
      <c r="F189" s="387">
        <f>SUBTOTAL(9,F187:F188)</f>
        <v>11</v>
      </c>
      <c r="G189" s="387"/>
      <c r="N189" s="390"/>
    </row>
    <row r="190" spans="1:14" s="388" customFormat="1" ht="12.75" outlineLevel="2">
      <c r="A190" s="391">
        <v>6</v>
      </c>
      <c r="B190" s="393" t="s">
        <v>1207</v>
      </c>
      <c r="C190" s="393" t="s">
        <v>407</v>
      </c>
      <c r="D190" s="393" t="s">
        <v>416</v>
      </c>
      <c r="E190" s="397">
        <v>41196</v>
      </c>
      <c r="F190" s="391">
        <v>5</v>
      </c>
      <c r="G190" s="391">
        <v>2</v>
      </c>
      <c r="H190" s="393" t="s">
        <v>1212</v>
      </c>
      <c r="N190" s="390"/>
    </row>
    <row r="191" spans="1:14" s="388" customFormat="1" ht="12.75" outlineLevel="1">
      <c r="A191" s="391"/>
      <c r="B191" s="393"/>
      <c r="C191" s="403" t="s">
        <v>412</v>
      </c>
      <c r="D191" s="393"/>
      <c r="E191" s="397"/>
      <c r="F191" s="391">
        <f>SUBTOTAL(9,F190:F190)</f>
        <v>5</v>
      </c>
      <c r="G191" s="391"/>
      <c r="H191" s="393"/>
      <c r="N191" s="390"/>
    </row>
    <row r="192" spans="1:14" s="388" customFormat="1" ht="12.75" outlineLevel="2">
      <c r="A192" s="391">
        <v>6</v>
      </c>
      <c r="B192" s="392" t="s">
        <v>1207</v>
      </c>
      <c r="C192" s="392" t="s">
        <v>199</v>
      </c>
      <c r="D192" s="393" t="s">
        <v>422</v>
      </c>
      <c r="E192" s="394">
        <v>41336</v>
      </c>
      <c r="F192" s="391">
        <v>5</v>
      </c>
      <c r="G192" s="391">
        <v>2</v>
      </c>
      <c r="H192" s="393" t="s">
        <v>1212</v>
      </c>
      <c r="I192" s="387"/>
      <c r="N192" s="390"/>
    </row>
    <row r="193" spans="1:14" s="388" customFormat="1" ht="12.75" outlineLevel="1">
      <c r="A193" s="391"/>
      <c r="B193" s="392"/>
      <c r="C193" s="395" t="s">
        <v>200</v>
      </c>
      <c r="D193" s="393"/>
      <c r="E193" s="394"/>
      <c r="F193" s="391">
        <f>SUBTOTAL(9,F192:F192)</f>
        <v>5</v>
      </c>
      <c r="G193" s="391"/>
      <c r="H193" s="393"/>
      <c r="I193" s="387"/>
      <c r="N193" s="390"/>
    </row>
    <row r="194" spans="1:14" s="388" customFormat="1" ht="12.75" outlineLevel="2">
      <c r="A194" s="391">
        <v>6</v>
      </c>
      <c r="B194" s="392" t="s">
        <v>1207</v>
      </c>
      <c r="C194" s="392" t="s">
        <v>105</v>
      </c>
      <c r="D194" s="393" t="s">
        <v>422</v>
      </c>
      <c r="E194" s="394">
        <v>41336</v>
      </c>
      <c r="F194" s="391">
        <v>4</v>
      </c>
      <c r="G194" s="391">
        <v>3</v>
      </c>
      <c r="H194" s="393" t="s">
        <v>1210</v>
      </c>
      <c r="I194" s="387"/>
      <c r="N194" s="390"/>
    </row>
    <row r="195" spans="1:14" s="388" customFormat="1" ht="12.75" outlineLevel="2">
      <c r="A195" s="391">
        <v>6</v>
      </c>
      <c r="B195" s="392" t="s">
        <v>1207</v>
      </c>
      <c r="C195" s="392" t="s">
        <v>105</v>
      </c>
      <c r="D195" s="393" t="s">
        <v>422</v>
      </c>
      <c r="E195" s="394">
        <v>41336</v>
      </c>
      <c r="F195" s="391">
        <v>1</v>
      </c>
      <c r="G195" s="391">
        <v>6</v>
      </c>
      <c r="H195" s="393" t="s">
        <v>1213</v>
      </c>
      <c r="I195" s="387"/>
      <c r="N195" s="390"/>
    </row>
    <row r="196" spans="1:14" s="388" customFormat="1" ht="12.75" outlineLevel="1">
      <c r="A196" s="391"/>
      <c r="B196" s="392"/>
      <c r="C196" s="395" t="s">
        <v>106</v>
      </c>
      <c r="D196" s="393"/>
      <c r="E196" s="394"/>
      <c r="F196" s="391">
        <f>SUBTOTAL(9,F194:F195)</f>
        <v>5</v>
      </c>
      <c r="G196" s="391"/>
      <c r="H196" s="393"/>
      <c r="I196" s="387"/>
      <c r="N196" s="390"/>
    </row>
    <row r="197" spans="1:14" s="388" customFormat="1" ht="12.75" outlineLevel="2">
      <c r="A197" s="387">
        <v>6</v>
      </c>
      <c r="B197" s="388" t="s">
        <v>1207</v>
      </c>
      <c r="C197" s="388" t="s">
        <v>80</v>
      </c>
      <c r="D197" s="388" t="s">
        <v>325</v>
      </c>
      <c r="E197" s="389">
        <v>41434</v>
      </c>
      <c r="F197" s="387">
        <v>1</v>
      </c>
      <c r="G197" s="387">
        <v>6</v>
      </c>
      <c r="H197" s="388" t="s">
        <v>1213</v>
      </c>
      <c r="N197" s="390"/>
    </row>
    <row r="198" spans="1:14" s="388" customFormat="1" ht="12.75" outlineLevel="1">
      <c r="A198" s="387"/>
      <c r="C198" s="396" t="s">
        <v>1973</v>
      </c>
      <c r="E198" s="389"/>
      <c r="F198" s="387">
        <f>SUBTOTAL(9,F197:F197)</f>
        <v>1</v>
      </c>
      <c r="G198" s="387"/>
      <c r="N198" s="390"/>
    </row>
    <row r="199" spans="1:14" s="388" customFormat="1" ht="12.75" outlineLevel="2">
      <c r="A199" s="387">
        <v>6</v>
      </c>
      <c r="B199" s="388" t="s">
        <v>1207</v>
      </c>
      <c r="C199" s="388" t="s">
        <v>204</v>
      </c>
      <c r="D199" s="388" t="s">
        <v>416</v>
      </c>
      <c r="E199" s="389">
        <v>41196</v>
      </c>
      <c r="F199" s="387">
        <v>3</v>
      </c>
      <c r="G199" s="387">
        <v>4</v>
      </c>
      <c r="H199" s="388" t="s">
        <v>1208</v>
      </c>
      <c r="N199" s="390"/>
    </row>
    <row r="200" spans="1:14" s="388" customFormat="1" ht="12.75" outlineLevel="1">
      <c r="A200" s="387"/>
      <c r="C200" s="396" t="s">
        <v>205</v>
      </c>
      <c r="E200" s="389"/>
      <c r="F200" s="387">
        <f>SUBTOTAL(9,F199:F199)</f>
        <v>3</v>
      </c>
      <c r="G200" s="387"/>
      <c r="N200" s="390"/>
    </row>
    <row r="201" spans="1:14" s="388" customFormat="1" ht="12.75" outlineLevel="2">
      <c r="A201" s="387">
        <v>7</v>
      </c>
      <c r="B201" s="388" t="s">
        <v>1974</v>
      </c>
      <c r="C201" s="388" t="s">
        <v>118</v>
      </c>
      <c r="D201" s="388" t="s">
        <v>416</v>
      </c>
      <c r="E201" s="389">
        <v>41196</v>
      </c>
      <c r="F201" s="387">
        <v>3</v>
      </c>
      <c r="G201" s="387">
        <v>4</v>
      </c>
      <c r="H201" s="388" t="s">
        <v>1975</v>
      </c>
      <c r="N201" s="390"/>
    </row>
    <row r="202" spans="1:14" s="388" customFormat="1" ht="12.75" outlineLevel="2">
      <c r="A202" s="391">
        <v>7</v>
      </c>
      <c r="B202" s="392" t="s">
        <v>1974</v>
      </c>
      <c r="C202" s="392" t="s">
        <v>118</v>
      </c>
      <c r="D202" s="393" t="s">
        <v>422</v>
      </c>
      <c r="E202" s="394">
        <v>41336</v>
      </c>
      <c r="F202" s="391">
        <v>6</v>
      </c>
      <c r="G202" s="391">
        <v>1</v>
      </c>
      <c r="H202" s="393" t="s">
        <v>1976</v>
      </c>
      <c r="I202" s="387"/>
      <c r="N202" s="390"/>
    </row>
    <row r="203" spans="1:14" s="388" customFormat="1" ht="12.75" outlineLevel="2">
      <c r="A203" s="387">
        <v>7</v>
      </c>
      <c r="B203" s="388" t="s">
        <v>1974</v>
      </c>
      <c r="C203" s="388" t="s">
        <v>118</v>
      </c>
      <c r="D203" s="388" t="s">
        <v>325</v>
      </c>
      <c r="E203" s="389">
        <v>41434</v>
      </c>
      <c r="F203" s="387">
        <v>2</v>
      </c>
      <c r="G203" s="387">
        <v>5</v>
      </c>
      <c r="H203" s="388" t="s">
        <v>1977</v>
      </c>
      <c r="N203" s="390"/>
    </row>
    <row r="204" spans="1:14" s="399" customFormat="1" ht="12.75" outlineLevel="1">
      <c r="A204" s="398"/>
      <c r="C204" s="399" t="s">
        <v>119</v>
      </c>
      <c r="D204" s="104" t="s">
        <v>1446</v>
      </c>
      <c r="E204" s="400"/>
      <c r="F204" s="398">
        <f>SUBTOTAL(9,F201:F203)</f>
        <v>11</v>
      </c>
      <c r="G204" s="398"/>
      <c r="N204" s="401"/>
    </row>
    <row r="205" spans="1:14" s="388" customFormat="1" ht="12.75" outlineLevel="2">
      <c r="A205" s="391">
        <v>7</v>
      </c>
      <c r="B205" s="393" t="s">
        <v>1974</v>
      </c>
      <c r="C205" s="393" t="s">
        <v>429</v>
      </c>
      <c r="D205" s="393" t="s">
        <v>416</v>
      </c>
      <c r="E205" s="397">
        <v>41196</v>
      </c>
      <c r="F205" s="391">
        <v>4</v>
      </c>
      <c r="G205" s="391">
        <v>3</v>
      </c>
      <c r="H205" s="393" t="s">
        <v>1978</v>
      </c>
      <c r="N205" s="390"/>
    </row>
    <row r="206" spans="1:14" s="388" customFormat="1" ht="12.75" outlineLevel="1">
      <c r="A206" s="391"/>
      <c r="B206" s="393"/>
      <c r="C206" s="403" t="s">
        <v>430</v>
      </c>
      <c r="D206" s="393"/>
      <c r="E206" s="397"/>
      <c r="F206" s="391">
        <f>SUBTOTAL(9,F205:F205)</f>
        <v>4</v>
      </c>
      <c r="G206" s="391"/>
      <c r="H206" s="393"/>
      <c r="N206" s="390"/>
    </row>
    <row r="207" spans="1:14" s="388" customFormat="1" ht="12.75" outlineLevel="2">
      <c r="A207" s="387">
        <v>7</v>
      </c>
      <c r="B207" s="388" t="s">
        <v>1974</v>
      </c>
      <c r="C207" s="388" t="s">
        <v>1286</v>
      </c>
      <c r="D207" s="388" t="s">
        <v>416</v>
      </c>
      <c r="E207" s="389">
        <v>41196</v>
      </c>
      <c r="F207" s="387">
        <v>2</v>
      </c>
      <c r="G207" s="387">
        <v>5</v>
      </c>
      <c r="H207" s="388" t="s">
        <v>1977</v>
      </c>
      <c r="N207" s="390"/>
    </row>
    <row r="208" spans="1:14" s="388" customFormat="1" ht="12.75" outlineLevel="2">
      <c r="A208" s="387">
        <v>7</v>
      </c>
      <c r="B208" s="388" t="s">
        <v>1974</v>
      </c>
      <c r="C208" s="388" t="s">
        <v>1286</v>
      </c>
      <c r="D208" s="388" t="s">
        <v>325</v>
      </c>
      <c r="E208" s="389">
        <v>41434</v>
      </c>
      <c r="F208" s="387">
        <v>3</v>
      </c>
      <c r="G208" s="387">
        <v>4</v>
      </c>
      <c r="H208" s="388" t="s">
        <v>1975</v>
      </c>
      <c r="N208" s="390"/>
    </row>
    <row r="209" spans="1:14" s="388" customFormat="1" ht="12.75" outlineLevel="2">
      <c r="A209" s="387">
        <v>7</v>
      </c>
      <c r="B209" s="388" t="s">
        <v>1974</v>
      </c>
      <c r="C209" s="388" t="s">
        <v>1286</v>
      </c>
      <c r="D209" s="388" t="s">
        <v>365</v>
      </c>
      <c r="E209" s="389">
        <v>41440</v>
      </c>
      <c r="F209" s="387">
        <v>1</v>
      </c>
      <c r="G209" s="387">
        <v>6</v>
      </c>
      <c r="H209" s="388" t="s">
        <v>1979</v>
      </c>
      <c r="N209" s="390"/>
    </row>
    <row r="210" spans="1:14" s="388" customFormat="1" ht="12.75" outlineLevel="1">
      <c r="A210" s="387"/>
      <c r="C210" s="396" t="s">
        <v>1287</v>
      </c>
      <c r="E210" s="389"/>
      <c r="F210" s="387">
        <f>SUBTOTAL(9,F207:F209)</f>
        <v>6</v>
      </c>
      <c r="G210" s="387"/>
      <c r="N210" s="390"/>
    </row>
    <row r="211" spans="1:14" s="388" customFormat="1" ht="12.75" outlineLevel="2">
      <c r="A211" s="391">
        <v>7</v>
      </c>
      <c r="B211" s="393" t="s">
        <v>1974</v>
      </c>
      <c r="C211" s="393" t="s">
        <v>1980</v>
      </c>
      <c r="D211" s="393" t="s">
        <v>416</v>
      </c>
      <c r="E211" s="397">
        <v>41196</v>
      </c>
      <c r="F211" s="391">
        <v>5</v>
      </c>
      <c r="G211" s="391">
        <v>2</v>
      </c>
      <c r="H211" s="393" t="s">
        <v>1981</v>
      </c>
      <c r="N211" s="390"/>
    </row>
    <row r="212" spans="1:14" s="388" customFormat="1" ht="12.75" outlineLevel="1">
      <c r="A212" s="391"/>
      <c r="B212" s="393"/>
      <c r="C212" s="403" t="s">
        <v>1982</v>
      </c>
      <c r="D212" s="393"/>
      <c r="E212" s="397"/>
      <c r="F212" s="391">
        <f>SUBTOTAL(9,F211:F211)</f>
        <v>5</v>
      </c>
      <c r="G212" s="391"/>
      <c r="H212" s="393"/>
      <c r="N212" s="390"/>
    </row>
    <row r="213" spans="1:14" s="388" customFormat="1" ht="12.75" outlineLevel="2">
      <c r="A213" s="387">
        <v>7</v>
      </c>
      <c r="B213" s="388" t="s">
        <v>1974</v>
      </c>
      <c r="C213" s="388" t="s">
        <v>383</v>
      </c>
      <c r="D213" s="388" t="s">
        <v>325</v>
      </c>
      <c r="E213" s="389">
        <v>41434</v>
      </c>
      <c r="F213" s="387">
        <v>6</v>
      </c>
      <c r="G213" s="387">
        <v>1</v>
      </c>
      <c r="H213" s="388" t="s">
        <v>1976</v>
      </c>
      <c r="N213" s="390"/>
    </row>
    <row r="214" spans="1:14" s="388" customFormat="1" ht="12.75" outlineLevel="2">
      <c r="A214" s="387">
        <v>7</v>
      </c>
      <c r="B214" s="388" t="s">
        <v>1974</v>
      </c>
      <c r="C214" s="388" t="s">
        <v>383</v>
      </c>
      <c r="D214" s="388" t="s">
        <v>365</v>
      </c>
      <c r="E214" s="389">
        <v>41440</v>
      </c>
      <c r="F214" s="387">
        <v>4</v>
      </c>
      <c r="G214" s="387">
        <v>3</v>
      </c>
      <c r="H214" s="388" t="s">
        <v>1978</v>
      </c>
      <c r="N214" s="390"/>
    </row>
    <row r="215" spans="1:14" s="388" customFormat="1" ht="12.75" outlineLevel="1">
      <c r="A215" s="387"/>
      <c r="C215" s="396" t="s">
        <v>384</v>
      </c>
      <c r="E215" s="389"/>
      <c r="F215" s="387">
        <f>SUBTOTAL(9,F213:F214)</f>
        <v>10</v>
      </c>
      <c r="G215" s="387"/>
      <c r="N215" s="390"/>
    </row>
    <row r="216" spans="1:14" s="388" customFormat="1" ht="12.75" outlineLevel="2">
      <c r="A216" s="391">
        <v>7</v>
      </c>
      <c r="B216" s="392" t="s">
        <v>1974</v>
      </c>
      <c r="C216" s="392" t="s">
        <v>1983</v>
      </c>
      <c r="D216" s="393" t="s">
        <v>422</v>
      </c>
      <c r="E216" s="394">
        <v>41336</v>
      </c>
      <c r="F216" s="391">
        <v>4</v>
      </c>
      <c r="G216" s="391">
        <v>3</v>
      </c>
      <c r="H216" s="393" t="s">
        <v>1978</v>
      </c>
      <c r="I216" s="387"/>
      <c r="N216" s="390"/>
    </row>
    <row r="217" spans="1:14" s="388" customFormat="1" ht="12.75" outlineLevel="2">
      <c r="A217" s="387">
        <v>7</v>
      </c>
      <c r="B217" s="388" t="s">
        <v>1974</v>
      </c>
      <c r="C217" s="388" t="s">
        <v>1984</v>
      </c>
      <c r="D217" s="388" t="s">
        <v>325</v>
      </c>
      <c r="E217" s="389">
        <v>41434</v>
      </c>
      <c r="F217" s="387">
        <v>5</v>
      </c>
      <c r="G217" s="387">
        <v>2</v>
      </c>
      <c r="H217" s="388" t="s">
        <v>1981</v>
      </c>
      <c r="N217" s="390"/>
    </row>
    <row r="218" spans="1:14" s="388" customFormat="1" ht="12.75" outlineLevel="1">
      <c r="A218" s="387"/>
      <c r="C218" s="396" t="s">
        <v>1985</v>
      </c>
      <c r="E218" s="389"/>
      <c r="F218" s="387">
        <f>SUBTOTAL(9,F216:F217)</f>
        <v>9</v>
      </c>
      <c r="G218" s="387"/>
      <c r="N218" s="390"/>
    </row>
    <row r="219" spans="1:14" s="388" customFormat="1" ht="12.75" outlineLevel="2">
      <c r="A219" s="387">
        <v>7</v>
      </c>
      <c r="B219" s="388" t="s">
        <v>1974</v>
      </c>
      <c r="C219" s="388" t="s">
        <v>96</v>
      </c>
      <c r="D219" s="388" t="s">
        <v>325</v>
      </c>
      <c r="E219" s="389">
        <v>41434</v>
      </c>
      <c r="F219" s="387">
        <v>4</v>
      </c>
      <c r="G219" s="387">
        <v>3</v>
      </c>
      <c r="H219" s="388" t="s">
        <v>1978</v>
      </c>
      <c r="N219" s="390"/>
    </row>
    <row r="220" spans="1:14" s="388" customFormat="1" ht="12.75" outlineLevel="1">
      <c r="A220" s="387"/>
      <c r="C220" s="396" t="s">
        <v>98</v>
      </c>
      <c r="E220" s="389"/>
      <c r="F220" s="387">
        <f>SUBTOTAL(9,F219:F219)</f>
        <v>4</v>
      </c>
      <c r="G220" s="387"/>
      <c r="N220" s="390"/>
    </row>
    <row r="221" spans="1:14" s="388" customFormat="1" ht="12.75" outlineLevel="2">
      <c r="A221" s="391">
        <v>7</v>
      </c>
      <c r="B221" s="392" t="s">
        <v>1974</v>
      </c>
      <c r="C221" s="392" t="s">
        <v>1101</v>
      </c>
      <c r="D221" s="393" t="s">
        <v>422</v>
      </c>
      <c r="E221" s="394">
        <v>41336</v>
      </c>
      <c r="F221" s="391">
        <v>5</v>
      </c>
      <c r="G221" s="391">
        <v>2</v>
      </c>
      <c r="H221" s="393" t="s">
        <v>1981</v>
      </c>
      <c r="I221" s="387"/>
      <c r="N221" s="390"/>
    </row>
    <row r="222" spans="1:14" s="388" customFormat="1" ht="12.75" outlineLevel="1">
      <c r="A222" s="391"/>
      <c r="B222" s="392"/>
      <c r="C222" s="395" t="s">
        <v>1103</v>
      </c>
      <c r="D222" s="393"/>
      <c r="E222" s="394"/>
      <c r="F222" s="391">
        <f>SUBTOTAL(9,F221:F221)</f>
        <v>5</v>
      </c>
      <c r="G222" s="391"/>
      <c r="H222" s="393"/>
      <c r="I222" s="387"/>
      <c r="N222" s="390"/>
    </row>
    <row r="223" spans="1:14" s="388" customFormat="1" ht="12.75" outlineLevel="2">
      <c r="A223" s="387">
        <v>7</v>
      </c>
      <c r="B223" s="388" t="s">
        <v>1974</v>
      </c>
      <c r="C223" s="388" t="s">
        <v>350</v>
      </c>
      <c r="D223" s="388" t="s">
        <v>416</v>
      </c>
      <c r="E223" s="389">
        <v>41196</v>
      </c>
      <c r="F223" s="387">
        <v>6</v>
      </c>
      <c r="G223" s="387">
        <v>1</v>
      </c>
      <c r="H223" s="388" t="s">
        <v>1976</v>
      </c>
      <c r="N223" s="390"/>
    </row>
    <row r="224" spans="1:14" s="388" customFormat="1" ht="12.75" outlineLevel="2">
      <c r="A224" s="391">
        <v>7</v>
      </c>
      <c r="B224" s="393" t="s">
        <v>1974</v>
      </c>
      <c r="C224" s="393" t="s">
        <v>350</v>
      </c>
      <c r="D224" s="393" t="s">
        <v>416</v>
      </c>
      <c r="E224" s="397">
        <v>41196</v>
      </c>
      <c r="F224" s="391">
        <v>1</v>
      </c>
      <c r="G224" s="391">
        <v>6</v>
      </c>
      <c r="H224" s="393" t="s">
        <v>1979</v>
      </c>
      <c r="N224" s="390"/>
    </row>
    <row r="225" spans="1:14" s="388" customFormat="1" ht="12.75" outlineLevel="2">
      <c r="A225" s="391">
        <v>7</v>
      </c>
      <c r="B225" s="392" t="s">
        <v>1974</v>
      </c>
      <c r="C225" s="392" t="s">
        <v>350</v>
      </c>
      <c r="D225" s="393" t="s">
        <v>422</v>
      </c>
      <c r="E225" s="394">
        <v>41336</v>
      </c>
      <c r="F225" s="391">
        <v>3</v>
      </c>
      <c r="G225" s="391">
        <v>4</v>
      </c>
      <c r="H225" s="393" t="s">
        <v>1975</v>
      </c>
      <c r="I225" s="387"/>
      <c r="N225" s="390"/>
    </row>
    <row r="226" spans="1:14" s="388" customFormat="1" ht="12.75" outlineLevel="1">
      <c r="A226" s="391"/>
      <c r="B226" s="392"/>
      <c r="C226" s="395" t="s">
        <v>351</v>
      </c>
      <c r="D226" s="393"/>
      <c r="E226" s="394"/>
      <c r="F226" s="391">
        <f>SUBTOTAL(9,F223:F225)</f>
        <v>10</v>
      </c>
      <c r="G226" s="391"/>
      <c r="H226" s="393"/>
      <c r="I226" s="387"/>
      <c r="N226" s="390"/>
    </row>
    <row r="227" spans="1:14" s="388" customFormat="1" ht="12.75" outlineLevel="2">
      <c r="A227" s="387">
        <v>7</v>
      </c>
      <c r="B227" s="388" t="s">
        <v>1974</v>
      </c>
      <c r="C227" s="388" t="s">
        <v>1567</v>
      </c>
      <c r="D227" s="388" t="s">
        <v>325</v>
      </c>
      <c r="E227" s="389">
        <v>41434</v>
      </c>
      <c r="F227" s="387">
        <v>1</v>
      </c>
      <c r="G227" s="387">
        <v>6</v>
      </c>
      <c r="H227" s="388" t="s">
        <v>1979</v>
      </c>
      <c r="N227" s="390"/>
    </row>
    <row r="228" spans="1:14" s="388" customFormat="1" ht="12.75" outlineLevel="1">
      <c r="A228" s="387"/>
      <c r="C228" s="396" t="s">
        <v>1568</v>
      </c>
      <c r="E228" s="389"/>
      <c r="F228" s="387">
        <f>SUBTOTAL(9,F227:F227)</f>
        <v>1</v>
      </c>
      <c r="G228" s="387"/>
      <c r="N228" s="390"/>
    </row>
    <row r="229" spans="1:14" s="388" customFormat="1" ht="12.75" outlineLevel="2">
      <c r="A229" s="391">
        <v>8</v>
      </c>
      <c r="B229" s="392" t="s">
        <v>1114</v>
      </c>
      <c r="C229" s="392" t="s">
        <v>521</v>
      </c>
      <c r="D229" s="393" t="s">
        <v>422</v>
      </c>
      <c r="E229" s="394">
        <v>41336</v>
      </c>
      <c r="F229" s="391">
        <v>4</v>
      </c>
      <c r="G229" s="391">
        <v>3</v>
      </c>
      <c r="H229" s="393" t="s">
        <v>1115</v>
      </c>
      <c r="I229" s="387"/>
      <c r="N229" s="390"/>
    </row>
    <row r="230" spans="1:14" s="388" customFormat="1" ht="12.75" outlineLevel="2">
      <c r="A230" s="391">
        <v>8</v>
      </c>
      <c r="B230" s="392" t="s">
        <v>1114</v>
      </c>
      <c r="C230" s="392" t="s">
        <v>521</v>
      </c>
      <c r="D230" s="393" t="s">
        <v>422</v>
      </c>
      <c r="E230" s="394">
        <v>41336</v>
      </c>
      <c r="F230" s="391">
        <v>3</v>
      </c>
      <c r="G230" s="391">
        <v>4</v>
      </c>
      <c r="H230" s="393" t="s">
        <v>1120</v>
      </c>
      <c r="I230" s="387"/>
      <c r="N230" s="390"/>
    </row>
    <row r="231" spans="1:14" s="388" customFormat="1" ht="12.75" outlineLevel="2">
      <c r="A231" s="391">
        <v>8</v>
      </c>
      <c r="B231" s="392" t="s">
        <v>1114</v>
      </c>
      <c r="C231" s="392" t="s">
        <v>521</v>
      </c>
      <c r="D231" s="393" t="s">
        <v>422</v>
      </c>
      <c r="E231" s="394">
        <v>41336</v>
      </c>
      <c r="F231" s="391">
        <v>1</v>
      </c>
      <c r="G231" s="391">
        <v>6</v>
      </c>
      <c r="H231" s="393" t="s">
        <v>1117</v>
      </c>
      <c r="I231" s="387"/>
      <c r="N231" s="390"/>
    </row>
    <row r="232" spans="1:14" s="388" customFormat="1" ht="12.75" outlineLevel="2">
      <c r="A232" s="387">
        <v>8</v>
      </c>
      <c r="B232" s="388" t="s">
        <v>1114</v>
      </c>
      <c r="C232" s="388" t="s">
        <v>521</v>
      </c>
      <c r="D232" s="388" t="s">
        <v>325</v>
      </c>
      <c r="E232" s="389">
        <v>41434</v>
      </c>
      <c r="F232" s="387">
        <v>5</v>
      </c>
      <c r="G232" s="387">
        <v>2</v>
      </c>
      <c r="H232" s="388" t="s">
        <v>1119</v>
      </c>
      <c r="N232" s="390"/>
    </row>
    <row r="233" spans="1:14" s="388" customFormat="1" ht="12.75" outlineLevel="1">
      <c r="A233" s="387"/>
      <c r="C233" s="396" t="s">
        <v>700</v>
      </c>
      <c r="E233" s="389"/>
      <c r="F233" s="387">
        <f>SUBTOTAL(9,F229:F232)</f>
        <v>13</v>
      </c>
      <c r="G233" s="387"/>
      <c r="N233" s="390"/>
    </row>
    <row r="234" spans="1:14" s="388" customFormat="1" ht="12.75" outlineLevel="2">
      <c r="A234" s="387">
        <v>8</v>
      </c>
      <c r="B234" s="388" t="s">
        <v>1114</v>
      </c>
      <c r="C234" s="388" t="s">
        <v>262</v>
      </c>
      <c r="D234" s="388" t="s">
        <v>416</v>
      </c>
      <c r="E234" s="389">
        <v>41196</v>
      </c>
      <c r="F234" s="387">
        <v>2</v>
      </c>
      <c r="G234" s="387">
        <v>5</v>
      </c>
      <c r="H234" s="388" t="s">
        <v>1116</v>
      </c>
      <c r="N234" s="390"/>
    </row>
    <row r="235" spans="1:14" s="388" customFormat="1" ht="12.75" outlineLevel="1">
      <c r="A235" s="387"/>
      <c r="C235" s="396" t="s">
        <v>264</v>
      </c>
      <c r="E235" s="389"/>
      <c r="F235" s="387">
        <f>SUBTOTAL(9,F234:F234)</f>
        <v>2</v>
      </c>
      <c r="G235" s="387"/>
      <c r="N235" s="390"/>
    </row>
    <row r="236" spans="1:14" s="388" customFormat="1" ht="12.75" outlineLevel="2">
      <c r="A236" s="387">
        <v>8</v>
      </c>
      <c r="B236" s="388" t="s">
        <v>1114</v>
      </c>
      <c r="C236" s="388" t="s">
        <v>749</v>
      </c>
      <c r="D236" s="388" t="s">
        <v>325</v>
      </c>
      <c r="E236" s="389">
        <v>41434</v>
      </c>
      <c r="F236" s="387">
        <v>3</v>
      </c>
      <c r="G236" s="387">
        <v>4</v>
      </c>
      <c r="H236" s="388" t="s">
        <v>1120</v>
      </c>
      <c r="N236" s="390"/>
    </row>
    <row r="237" spans="1:14" s="388" customFormat="1" ht="12.75" outlineLevel="2">
      <c r="A237" s="387">
        <v>8</v>
      </c>
      <c r="B237" s="388" t="s">
        <v>1114</v>
      </c>
      <c r="C237" s="388" t="s">
        <v>749</v>
      </c>
      <c r="D237" s="388" t="s">
        <v>365</v>
      </c>
      <c r="E237" s="389">
        <v>41441</v>
      </c>
      <c r="F237" s="387">
        <v>2</v>
      </c>
      <c r="G237" s="387">
        <v>5</v>
      </c>
      <c r="H237" s="388" t="s">
        <v>1116</v>
      </c>
      <c r="N237" s="390"/>
    </row>
    <row r="238" spans="1:14" s="388" customFormat="1" ht="12.75" outlineLevel="1">
      <c r="A238" s="387"/>
      <c r="C238" s="396" t="s">
        <v>751</v>
      </c>
      <c r="E238" s="389"/>
      <c r="F238" s="387">
        <f>SUBTOTAL(9,F236:F237)</f>
        <v>5</v>
      </c>
      <c r="G238" s="387"/>
      <c r="N238" s="390"/>
    </row>
    <row r="239" spans="1:14" s="388" customFormat="1" ht="12.75" outlineLevel="2">
      <c r="A239" s="387">
        <v>8</v>
      </c>
      <c r="B239" s="393" t="s">
        <v>1114</v>
      </c>
      <c r="C239" s="393" t="s">
        <v>350</v>
      </c>
      <c r="D239" s="393" t="s">
        <v>416</v>
      </c>
      <c r="E239" s="397">
        <v>41196</v>
      </c>
      <c r="F239" s="391">
        <v>5</v>
      </c>
      <c r="G239" s="391">
        <v>2</v>
      </c>
      <c r="H239" s="393" t="s">
        <v>1119</v>
      </c>
      <c r="N239" s="390"/>
    </row>
    <row r="240" spans="1:14" s="388" customFormat="1" ht="12.75" outlineLevel="2">
      <c r="A240" s="387">
        <v>8</v>
      </c>
      <c r="B240" s="388" t="s">
        <v>1114</v>
      </c>
      <c r="C240" s="388" t="s">
        <v>350</v>
      </c>
      <c r="D240" s="388" t="s">
        <v>416</v>
      </c>
      <c r="E240" s="389">
        <v>41196</v>
      </c>
      <c r="F240" s="387">
        <v>3</v>
      </c>
      <c r="G240" s="387">
        <v>4</v>
      </c>
      <c r="H240" s="388" t="s">
        <v>1120</v>
      </c>
      <c r="N240" s="390"/>
    </row>
    <row r="241" spans="1:14" s="388" customFormat="1" ht="12.75" outlineLevel="2">
      <c r="A241" s="391">
        <v>8</v>
      </c>
      <c r="B241" s="392" t="s">
        <v>1114</v>
      </c>
      <c r="C241" s="392" t="s">
        <v>350</v>
      </c>
      <c r="D241" s="393" t="s">
        <v>422</v>
      </c>
      <c r="E241" s="394">
        <v>41336</v>
      </c>
      <c r="F241" s="391">
        <v>6</v>
      </c>
      <c r="G241" s="391">
        <v>1</v>
      </c>
      <c r="H241" s="393" t="s">
        <v>1118</v>
      </c>
      <c r="I241" s="387"/>
      <c r="N241" s="390"/>
    </row>
    <row r="242" spans="1:14" s="388" customFormat="1" ht="12.75" outlineLevel="2">
      <c r="A242" s="391">
        <v>8</v>
      </c>
      <c r="B242" s="392" t="s">
        <v>1114</v>
      </c>
      <c r="C242" s="392" t="s">
        <v>350</v>
      </c>
      <c r="D242" s="393" t="s">
        <v>422</v>
      </c>
      <c r="E242" s="394">
        <v>41336</v>
      </c>
      <c r="F242" s="391">
        <v>5</v>
      </c>
      <c r="G242" s="391">
        <v>2</v>
      </c>
      <c r="H242" s="393" t="s">
        <v>1119</v>
      </c>
      <c r="I242" s="387"/>
      <c r="N242" s="390"/>
    </row>
    <row r="243" spans="1:14" s="388" customFormat="1" ht="12.75" outlineLevel="1">
      <c r="A243" s="391"/>
      <c r="B243" s="392"/>
      <c r="C243" s="395" t="s">
        <v>351</v>
      </c>
      <c r="D243" s="393"/>
      <c r="E243" s="394"/>
      <c r="F243" s="391">
        <f>SUBTOTAL(9,F239:F242)</f>
        <v>19</v>
      </c>
      <c r="G243" s="391"/>
      <c r="H243" s="393"/>
      <c r="I243" s="387"/>
      <c r="N243" s="390"/>
    </row>
    <row r="244" spans="1:14" s="388" customFormat="1" ht="12.75" outlineLevel="2">
      <c r="A244" s="391">
        <v>8</v>
      </c>
      <c r="B244" s="388" t="s">
        <v>1114</v>
      </c>
      <c r="C244" s="388" t="s">
        <v>407</v>
      </c>
      <c r="D244" s="388" t="s">
        <v>416</v>
      </c>
      <c r="E244" s="389">
        <v>41196</v>
      </c>
      <c r="F244" s="387">
        <v>6</v>
      </c>
      <c r="G244" s="387">
        <v>1</v>
      </c>
      <c r="H244" s="388" t="s">
        <v>1118</v>
      </c>
      <c r="N244" s="390"/>
    </row>
    <row r="245" spans="1:14" s="388" customFormat="1" ht="12.75" outlineLevel="2">
      <c r="A245" s="387">
        <v>8</v>
      </c>
      <c r="B245" s="388" t="s">
        <v>1114</v>
      </c>
      <c r="C245" s="388" t="s">
        <v>407</v>
      </c>
      <c r="D245" s="388" t="s">
        <v>416</v>
      </c>
      <c r="E245" s="389">
        <v>41196</v>
      </c>
      <c r="F245" s="387">
        <v>4</v>
      </c>
      <c r="G245" s="387">
        <v>3</v>
      </c>
      <c r="H245" s="388" t="s">
        <v>1115</v>
      </c>
      <c r="N245" s="390"/>
    </row>
    <row r="246" spans="1:14" s="388" customFormat="1" ht="12.75" outlineLevel="2">
      <c r="A246" s="387">
        <v>8</v>
      </c>
      <c r="B246" s="388" t="s">
        <v>1114</v>
      </c>
      <c r="C246" s="388" t="s">
        <v>407</v>
      </c>
      <c r="D246" s="388" t="s">
        <v>416</v>
      </c>
      <c r="E246" s="389">
        <v>41196</v>
      </c>
      <c r="F246" s="387">
        <v>1</v>
      </c>
      <c r="G246" s="387">
        <v>6</v>
      </c>
      <c r="H246" s="388" t="s">
        <v>1117</v>
      </c>
      <c r="N246" s="390"/>
    </row>
    <row r="247" spans="1:14" s="388" customFormat="1" ht="12.75" outlineLevel="2">
      <c r="A247" s="387">
        <v>8</v>
      </c>
      <c r="B247" s="388" t="s">
        <v>1114</v>
      </c>
      <c r="C247" s="388" t="s">
        <v>407</v>
      </c>
      <c r="D247" s="388" t="s">
        <v>325</v>
      </c>
      <c r="E247" s="389">
        <v>41434</v>
      </c>
      <c r="F247" s="387">
        <v>6</v>
      </c>
      <c r="G247" s="387">
        <v>1</v>
      </c>
      <c r="H247" s="388" t="s">
        <v>1118</v>
      </c>
      <c r="N247" s="390"/>
    </row>
    <row r="248" spans="1:14" s="388" customFormat="1" ht="12.75" outlineLevel="2">
      <c r="A248" s="387">
        <v>8</v>
      </c>
      <c r="B248" s="388" t="s">
        <v>1114</v>
      </c>
      <c r="C248" s="388" t="s">
        <v>407</v>
      </c>
      <c r="D248" s="388" t="s">
        <v>325</v>
      </c>
      <c r="E248" s="389">
        <v>41434</v>
      </c>
      <c r="F248" s="387">
        <v>1</v>
      </c>
      <c r="G248" s="387">
        <v>6</v>
      </c>
      <c r="H248" s="388" t="s">
        <v>1117</v>
      </c>
      <c r="N248" s="390"/>
    </row>
    <row r="249" spans="1:14" s="388" customFormat="1" ht="12.75" outlineLevel="2">
      <c r="A249" s="387">
        <v>8</v>
      </c>
      <c r="B249" s="388" t="s">
        <v>1114</v>
      </c>
      <c r="C249" s="388" t="s">
        <v>407</v>
      </c>
      <c r="D249" s="388" t="s">
        <v>365</v>
      </c>
      <c r="E249" s="389">
        <v>41441</v>
      </c>
      <c r="F249" s="387">
        <v>6</v>
      </c>
      <c r="G249" s="387">
        <v>1</v>
      </c>
      <c r="H249" s="388" t="s">
        <v>1118</v>
      </c>
      <c r="N249" s="390"/>
    </row>
    <row r="250" spans="1:14" s="399" customFormat="1" ht="12.75" outlineLevel="1">
      <c r="A250" s="398"/>
      <c r="C250" s="399" t="s">
        <v>412</v>
      </c>
      <c r="D250" s="104" t="s">
        <v>1446</v>
      </c>
      <c r="E250" s="400"/>
      <c r="F250" s="398">
        <f>SUBTOTAL(9,F244:F249)</f>
        <v>24</v>
      </c>
      <c r="G250" s="398"/>
      <c r="N250" s="401"/>
    </row>
    <row r="251" spans="1:14" s="388" customFormat="1" ht="12.75" outlineLevel="2">
      <c r="A251" s="391">
        <v>8</v>
      </c>
      <c r="B251" s="392" t="s">
        <v>1114</v>
      </c>
      <c r="C251" s="392" t="s">
        <v>148</v>
      </c>
      <c r="D251" s="393" t="s">
        <v>422</v>
      </c>
      <c r="E251" s="394">
        <v>41336</v>
      </c>
      <c r="F251" s="391">
        <v>2</v>
      </c>
      <c r="G251" s="391">
        <v>5</v>
      </c>
      <c r="H251" s="393" t="s">
        <v>1116</v>
      </c>
      <c r="I251" s="387"/>
      <c r="N251" s="390"/>
    </row>
    <row r="252" spans="1:14" s="388" customFormat="1" ht="12.75" outlineLevel="2">
      <c r="A252" s="387">
        <v>8</v>
      </c>
      <c r="B252" s="388" t="s">
        <v>1114</v>
      </c>
      <c r="C252" s="388" t="s">
        <v>148</v>
      </c>
      <c r="D252" s="388" t="s">
        <v>325</v>
      </c>
      <c r="E252" s="389">
        <v>41434</v>
      </c>
      <c r="F252" s="387">
        <v>4</v>
      </c>
      <c r="G252" s="387">
        <v>3</v>
      </c>
      <c r="H252" s="388" t="s">
        <v>1115</v>
      </c>
      <c r="N252" s="390"/>
    </row>
    <row r="253" spans="1:14" s="388" customFormat="1" ht="12.75" outlineLevel="2">
      <c r="A253" s="387">
        <v>8</v>
      </c>
      <c r="B253" s="388" t="s">
        <v>1114</v>
      </c>
      <c r="C253" s="388" t="s">
        <v>148</v>
      </c>
      <c r="D253" s="388" t="s">
        <v>325</v>
      </c>
      <c r="E253" s="389">
        <v>41434</v>
      </c>
      <c r="F253" s="387">
        <v>2</v>
      </c>
      <c r="G253" s="387">
        <v>5</v>
      </c>
      <c r="H253" s="388" t="s">
        <v>1116</v>
      </c>
      <c r="N253" s="390"/>
    </row>
    <row r="254" spans="1:14" s="388" customFormat="1" ht="12.75" outlineLevel="1">
      <c r="A254" s="387"/>
      <c r="C254" s="396" t="s">
        <v>149</v>
      </c>
      <c r="E254" s="389"/>
      <c r="F254" s="387">
        <f>SUBTOTAL(9,F251:F253)</f>
        <v>8</v>
      </c>
      <c r="G254" s="387"/>
      <c r="N254" s="390"/>
    </row>
    <row r="255" spans="1:14" s="388" customFormat="1" ht="12.75" outlineLevel="2">
      <c r="A255" s="387">
        <v>9</v>
      </c>
      <c r="B255" s="388" t="s">
        <v>1121</v>
      </c>
      <c r="C255" s="388" t="s">
        <v>343</v>
      </c>
      <c r="D255" s="388" t="s">
        <v>325</v>
      </c>
      <c r="E255" s="389">
        <v>41434</v>
      </c>
      <c r="F255" s="387">
        <v>3</v>
      </c>
      <c r="G255" s="387">
        <v>4</v>
      </c>
      <c r="H255" s="388" t="s">
        <v>1125</v>
      </c>
      <c r="N255" s="390"/>
    </row>
    <row r="256" spans="1:14" s="388" customFormat="1" ht="12.75" outlineLevel="1">
      <c r="A256" s="387"/>
      <c r="C256" s="396" t="s">
        <v>344</v>
      </c>
      <c r="E256" s="389"/>
      <c r="F256" s="387">
        <f>SUBTOTAL(9,F255:F255)</f>
        <v>3</v>
      </c>
      <c r="G256" s="387"/>
      <c r="N256" s="390"/>
    </row>
    <row r="257" spans="1:14" s="388" customFormat="1" ht="12.75" outlineLevel="2">
      <c r="A257" s="391">
        <v>9</v>
      </c>
      <c r="B257" s="392" t="s">
        <v>1121</v>
      </c>
      <c r="C257" s="392" t="s">
        <v>1008</v>
      </c>
      <c r="D257" s="393" t="s">
        <v>422</v>
      </c>
      <c r="E257" s="394">
        <v>41336</v>
      </c>
      <c r="F257" s="391">
        <v>6</v>
      </c>
      <c r="G257" s="391">
        <v>1</v>
      </c>
      <c r="H257" s="393" t="s">
        <v>1126</v>
      </c>
      <c r="I257" s="387"/>
      <c r="N257" s="390"/>
    </row>
    <row r="258" spans="1:14" s="388" customFormat="1" ht="12.75" outlineLevel="1">
      <c r="A258" s="391"/>
      <c r="B258" s="392"/>
      <c r="C258" s="395" t="s">
        <v>1013</v>
      </c>
      <c r="D258" s="393"/>
      <c r="E258" s="394"/>
      <c r="F258" s="391">
        <f>SUBTOTAL(9,F257:F257)</f>
        <v>6</v>
      </c>
      <c r="G258" s="391"/>
      <c r="H258" s="393"/>
      <c r="I258" s="387"/>
      <c r="N258" s="390"/>
    </row>
    <row r="259" spans="1:14" s="388" customFormat="1" ht="12.75" outlineLevel="2">
      <c r="A259" s="391">
        <v>9</v>
      </c>
      <c r="B259" s="388" t="s">
        <v>1121</v>
      </c>
      <c r="C259" s="388" t="s">
        <v>1965</v>
      </c>
      <c r="D259" s="388" t="s">
        <v>416</v>
      </c>
      <c r="E259" s="389">
        <v>41196</v>
      </c>
      <c r="F259" s="387">
        <v>4</v>
      </c>
      <c r="G259" s="387">
        <v>3</v>
      </c>
      <c r="H259" s="388" t="s">
        <v>1122</v>
      </c>
      <c r="N259" s="390"/>
    </row>
    <row r="260" spans="1:14" s="388" customFormat="1" ht="12.75" outlineLevel="1">
      <c r="A260" s="391"/>
      <c r="C260" s="396" t="s">
        <v>1966</v>
      </c>
      <c r="E260" s="389"/>
      <c r="F260" s="387">
        <f>SUBTOTAL(9,F259:F259)</f>
        <v>4</v>
      </c>
      <c r="G260" s="387"/>
      <c r="N260" s="390"/>
    </row>
    <row r="261" spans="1:14" s="388" customFormat="1" ht="12.75" outlineLevel="2">
      <c r="A261" s="391">
        <v>9</v>
      </c>
      <c r="B261" s="392" t="s">
        <v>1121</v>
      </c>
      <c r="C261" s="392" t="s">
        <v>115</v>
      </c>
      <c r="D261" s="393" t="s">
        <v>422</v>
      </c>
      <c r="E261" s="394">
        <v>41336</v>
      </c>
      <c r="F261" s="391">
        <v>2</v>
      </c>
      <c r="G261" s="391">
        <v>5</v>
      </c>
      <c r="H261" s="393" t="s">
        <v>1124</v>
      </c>
      <c r="I261" s="387"/>
      <c r="N261" s="390"/>
    </row>
    <row r="262" spans="1:14" s="388" customFormat="1" ht="12.75" outlineLevel="1">
      <c r="A262" s="391"/>
      <c r="B262" s="392"/>
      <c r="C262" s="395" t="s">
        <v>137</v>
      </c>
      <c r="D262" s="393"/>
      <c r="E262" s="394"/>
      <c r="F262" s="391">
        <f>SUBTOTAL(9,F261:F261)</f>
        <v>2</v>
      </c>
      <c r="G262" s="391"/>
      <c r="H262" s="393"/>
      <c r="I262" s="387"/>
      <c r="N262" s="390"/>
    </row>
    <row r="263" spans="1:14" s="388" customFormat="1" ht="12.75" outlineLevel="2">
      <c r="A263" s="391">
        <v>9</v>
      </c>
      <c r="B263" s="388" t="s">
        <v>1121</v>
      </c>
      <c r="C263" s="388" t="s">
        <v>96</v>
      </c>
      <c r="D263" s="388" t="s">
        <v>416</v>
      </c>
      <c r="E263" s="389">
        <v>41196</v>
      </c>
      <c r="F263" s="387">
        <v>3</v>
      </c>
      <c r="G263" s="387">
        <v>4</v>
      </c>
      <c r="H263" s="388" t="s">
        <v>1125</v>
      </c>
      <c r="N263" s="390"/>
    </row>
    <row r="264" spans="1:14" s="388" customFormat="1" ht="12.75" outlineLevel="1">
      <c r="A264" s="391"/>
      <c r="C264" s="396" t="s">
        <v>98</v>
      </c>
      <c r="E264" s="389"/>
      <c r="F264" s="387">
        <f>SUBTOTAL(9,F263:F263)</f>
        <v>3</v>
      </c>
      <c r="G264" s="387"/>
      <c r="N264" s="390"/>
    </row>
    <row r="265" spans="1:14" s="388" customFormat="1" ht="12.75" outlineLevel="2">
      <c r="A265" s="387">
        <v>9</v>
      </c>
      <c r="B265" s="388" t="s">
        <v>1121</v>
      </c>
      <c r="C265" s="388" t="s">
        <v>1986</v>
      </c>
      <c r="D265" s="388" t="s">
        <v>416</v>
      </c>
      <c r="E265" s="389">
        <v>41196</v>
      </c>
      <c r="F265" s="387">
        <v>1</v>
      </c>
      <c r="G265" s="387">
        <v>6</v>
      </c>
      <c r="H265" s="388" t="s">
        <v>1127</v>
      </c>
      <c r="N265" s="390"/>
    </row>
    <row r="266" spans="1:14" s="388" customFormat="1" ht="12.75" outlineLevel="1">
      <c r="A266" s="387"/>
      <c r="C266" s="396" t="s">
        <v>1987</v>
      </c>
      <c r="E266" s="389"/>
      <c r="F266" s="387">
        <f>SUBTOTAL(9,F265:F265)</f>
        <v>1</v>
      </c>
      <c r="G266" s="387"/>
      <c r="N266" s="390"/>
    </row>
    <row r="267" spans="1:14" s="388" customFormat="1" ht="12.75" outlineLevel="2">
      <c r="A267" s="391">
        <v>9</v>
      </c>
      <c r="B267" s="388" t="s">
        <v>1121</v>
      </c>
      <c r="C267" s="388" t="s">
        <v>530</v>
      </c>
      <c r="D267" s="388" t="s">
        <v>416</v>
      </c>
      <c r="E267" s="389">
        <v>41196</v>
      </c>
      <c r="F267" s="387">
        <v>5</v>
      </c>
      <c r="G267" s="387">
        <v>2</v>
      </c>
      <c r="H267" s="388" t="s">
        <v>1123</v>
      </c>
      <c r="N267" s="390"/>
    </row>
    <row r="268" spans="1:14" s="388" customFormat="1" ht="12.75" outlineLevel="2">
      <c r="A268" s="391">
        <v>9</v>
      </c>
      <c r="B268" s="392" t="s">
        <v>1121</v>
      </c>
      <c r="C268" s="392" t="s">
        <v>530</v>
      </c>
      <c r="D268" s="393" t="s">
        <v>422</v>
      </c>
      <c r="E268" s="394">
        <v>41336</v>
      </c>
      <c r="F268" s="391">
        <v>1</v>
      </c>
      <c r="G268" s="391">
        <v>6</v>
      </c>
      <c r="H268" s="393" t="s">
        <v>1127</v>
      </c>
      <c r="I268" s="387"/>
      <c r="N268" s="390"/>
    </row>
    <row r="269" spans="1:14" s="388" customFormat="1" ht="12.75" outlineLevel="1">
      <c r="A269" s="391"/>
      <c r="B269" s="392"/>
      <c r="C269" s="395" t="s">
        <v>532</v>
      </c>
      <c r="D269" s="393"/>
      <c r="E269" s="394"/>
      <c r="F269" s="391">
        <f>SUBTOTAL(9,F267:F268)</f>
        <v>6</v>
      </c>
      <c r="G269" s="391"/>
      <c r="H269" s="393"/>
      <c r="I269" s="387"/>
      <c r="N269" s="390"/>
    </row>
    <row r="270" spans="1:14" s="388" customFormat="1" ht="12.75" outlineLevel="2">
      <c r="A270" s="387">
        <v>9</v>
      </c>
      <c r="B270" s="388" t="s">
        <v>1121</v>
      </c>
      <c r="C270" s="388" t="s">
        <v>1988</v>
      </c>
      <c r="D270" s="388" t="s">
        <v>325</v>
      </c>
      <c r="E270" s="389">
        <v>41434</v>
      </c>
      <c r="F270" s="387">
        <v>2</v>
      </c>
      <c r="G270" s="387">
        <v>5</v>
      </c>
      <c r="H270" s="388" t="s">
        <v>1124</v>
      </c>
      <c r="N270" s="390"/>
    </row>
    <row r="271" spans="1:14" s="388" customFormat="1" ht="12.75" outlineLevel="1">
      <c r="A271" s="387"/>
      <c r="C271" s="396" t="s">
        <v>1989</v>
      </c>
      <c r="E271" s="389"/>
      <c r="F271" s="387">
        <f>SUBTOTAL(9,F270:F270)</f>
        <v>2</v>
      </c>
      <c r="G271" s="387"/>
      <c r="N271" s="390"/>
    </row>
    <row r="272" spans="1:14" s="388" customFormat="1" ht="12.75" outlineLevel="2">
      <c r="A272" s="387">
        <v>9</v>
      </c>
      <c r="B272" s="388" t="s">
        <v>1121</v>
      </c>
      <c r="C272" s="388" t="s">
        <v>218</v>
      </c>
      <c r="D272" s="388" t="s">
        <v>325</v>
      </c>
      <c r="E272" s="389">
        <v>41434</v>
      </c>
      <c r="F272" s="387">
        <v>6</v>
      </c>
      <c r="G272" s="387">
        <v>1</v>
      </c>
      <c r="H272" s="388" t="s">
        <v>1126</v>
      </c>
      <c r="N272" s="390"/>
    </row>
    <row r="273" spans="1:14" s="388" customFormat="1" ht="12.75" outlineLevel="1">
      <c r="A273" s="387"/>
      <c r="C273" s="396" t="s">
        <v>219</v>
      </c>
      <c r="E273" s="389"/>
      <c r="F273" s="387">
        <f>SUBTOTAL(9,F272:F272)</f>
        <v>6</v>
      </c>
      <c r="G273" s="387"/>
      <c r="N273" s="390"/>
    </row>
    <row r="274" spans="1:14" s="388" customFormat="1" ht="12.75" outlineLevel="2">
      <c r="A274" s="391">
        <v>9</v>
      </c>
      <c r="B274" s="392" t="s">
        <v>1121</v>
      </c>
      <c r="C274" s="392" t="s">
        <v>190</v>
      </c>
      <c r="D274" s="393" t="s">
        <v>422</v>
      </c>
      <c r="E274" s="394">
        <v>41336</v>
      </c>
      <c r="F274" s="391">
        <v>5</v>
      </c>
      <c r="G274" s="391">
        <v>2</v>
      </c>
      <c r="H274" s="393" t="s">
        <v>1123</v>
      </c>
      <c r="I274" s="387"/>
      <c r="N274" s="390"/>
    </row>
    <row r="275" spans="1:14" s="388" customFormat="1" ht="12.75" outlineLevel="2">
      <c r="A275" s="391">
        <v>9</v>
      </c>
      <c r="B275" s="392" t="s">
        <v>1121</v>
      </c>
      <c r="C275" s="392" t="s">
        <v>190</v>
      </c>
      <c r="D275" s="393" t="s">
        <v>422</v>
      </c>
      <c r="E275" s="394">
        <v>41336</v>
      </c>
      <c r="F275" s="391">
        <v>4</v>
      </c>
      <c r="G275" s="391">
        <v>3</v>
      </c>
      <c r="H275" s="393" t="s">
        <v>1122</v>
      </c>
      <c r="I275" s="387"/>
      <c r="N275" s="390"/>
    </row>
    <row r="276" spans="1:14" s="399" customFormat="1" ht="12.75" outlineLevel="1">
      <c r="A276" s="404"/>
      <c r="B276" s="405"/>
      <c r="C276" s="405" t="s">
        <v>191</v>
      </c>
      <c r="D276" s="104" t="s">
        <v>1446</v>
      </c>
      <c r="E276" s="406"/>
      <c r="F276" s="404">
        <f>SUBTOTAL(9,F274:F275)</f>
        <v>9</v>
      </c>
      <c r="G276" s="404"/>
      <c r="H276" s="407"/>
      <c r="I276" s="398"/>
      <c r="N276" s="401"/>
    </row>
    <row r="277" spans="1:14" s="388" customFormat="1" ht="12.75" outlineLevel="2">
      <c r="A277" s="391">
        <v>9</v>
      </c>
      <c r="B277" s="392" t="s">
        <v>1121</v>
      </c>
      <c r="C277" s="392" t="s">
        <v>178</v>
      </c>
      <c r="D277" s="393" t="s">
        <v>422</v>
      </c>
      <c r="E277" s="394">
        <v>41336</v>
      </c>
      <c r="F277" s="391">
        <v>3</v>
      </c>
      <c r="G277" s="391">
        <v>4</v>
      </c>
      <c r="H277" s="393" t="s">
        <v>1125</v>
      </c>
      <c r="I277" s="387"/>
      <c r="N277" s="390"/>
    </row>
    <row r="278" spans="1:14" s="388" customFormat="1" ht="12.75" outlineLevel="2">
      <c r="A278" s="387">
        <v>9</v>
      </c>
      <c r="B278" s="388" t="s">
        <v>1121</v>
      </c>
      <c r="C278" s="388" t="s">
        <v>178</v>
      </c>
      <c r="D278" s="388" t="s">
        <v>325</v>
      </c>
      <c r="E278" s="389">
        <v>41434</v>
      </c>
      <c r="F278" s="387">
        <v>1</v>
      </c>
      <c r="G278" s="387">
        <v>6</v>
      </c>
      <c r="H278" s="388" t="s">
        <v>1127</v>
      </c>
      <c r="N278" s="390"/>
    </row>
    <row r="279" spans="1:14" s="388" customFormat="1" ht="12.75" outlineLevel="1">
      <c r="A279" s="387"/>
      <c r="C279" s="396" t="s">
        <v>179</v>
      </c>
      <c r="E279" s="389"/>
      <c r="F279" s="387">
        <f>SUBTOTAL(9,F277:F278)</f>
        <v>4</v>
      </c>
      <c r="G279" s="387"/>
      <c r="N279" s="390"/>
    </row>
    <row r="280" spans="1:14" s="388" customFormat="1" ht="12.75" outlineLevel="2">
      <c r="A280" s="387">
        <v>9</v>
      </c>
      <c r="B280" s="388" t="s">
        <v>1121</v>
      </c>
      <c r="C280" s="388" t="s">
        <v>749</v>
      </c>
      <c r="D280" s="388" t="s">
        <v>325</v>
      </c>
      <c r="E280" s="389">
        <v>41434</v>
      </c>
      <c r="F280" s="387">
        <v>4</v>
      </c>
      <c r="G280" s="387">
        <v>3</v>
      </c>
      <c r="H280" s="388" t="s">
        <v>1122</v>
      </c>
      <c r="N280" s="390"/>
    </row>
    <row r="281" spans="1:14" s="388" customFormat="1" ht="12.75" outlineLevel="1">
      <c r="A281" s="387"/>
      <c r="C281" s="396" t="s">
        <v>751</v>
      </c>
      <c r="E281" s="389"/>
      <c r="F281" s="387">
        <f>SUBTOTAL(9,F280:F280)</f>
        <v>4</v>
      </c>
      <c r="G281" s="387"/>
      <c r="N281" s="390"/>
    </row>
    <row r="282" spans="1:14" s="388" customFormat="1" ht="12.75" outlineLevel="2">
      <c r="A282" s="391">
        <v>9</v>
      </c>
      <c r="B282" s="388" t="s">
        <v>1121</v>
      </c>
      <c r="C282" s="388" t="s">
        <v>1990</v>
      </c>
      <c r="D282" s="388" t="s">
        <v>416</v>
      </c>
      <c r="E282" s="389">
        <v>41196</v>
      </c>
      <c r="F282" s="387">
        <v>2</v>
      </c>
      <c r="G282" s="387">
        <v>5</v>
      </c>
      <c r="H282" s="388" t="s">
        <v>1124</v>
      </c>
      <c r="N282" s="390"/>
    </row>
    <row r="283" spans="1:14" s="388" customFormat="1" ht="12.75" outlineLevel="1">
      <c r="A283" s="391"/>
      <c r="C283" s="396" t="s">
        <v>1991</v>
      </c>
      <c r="E283" s="389"/>
      <c r="F283" s="387">
        <f>SUBTOTAL(9,F282:F282)</f>
        <v>2</v>
      </c>
      <c r="G283" s="387"/>
      <c r="N283" s="390"/>
    </row>
    <row r="284" spans="1:14" s="388" customFormat="1" ht="12.75" outlineLevel="2">
      <c r="A284" s="391">
        <v>9</v>
      </c>
      <c r="B284" s="388" t="s">
        <v>1121</v>
      </c>
      <c r="C284" s="388" t="s">
        <v>407</v>
      </c>
      <c r="D284" s="388" t="s">
        <v>416</v>
      </c>
      <c r="E284" s="389">
        <v>41196</v>
      </c>
      <c r="F284" s="387">
        <v>6</v>
      </c>
      <c r="G284" s="387">
        <v>1</v>
      </c>
      <c r="H284" s="388" t="s">
        <v>1126</v>
      </c>
      <c r="N284" s="390"/>
    </row>
    <row r="285" spans="1:14" s="388" customFormat="1" ht="12.75" outlineLevel="1">
      <c r="A285" s="391"/>
      <c r="C285" s="396" t="s">
        <v>412</v>
      </c>
      <c r="E285" s="389"/>
      <c r="F285" s="387">
        <f>SUBTOTAL(9,F284:F284)</f>
        <v>6</v>
      </c>
      <c r="G285" s="387"/>
      <c r="N285" s="390"/>
    </row>
    <row r="286" spans="1:14" s="388" customFormat="1" ht="12.75" outlineLevel="2">
      <c r="A286" s="387">
        <v>9</v>
      </c>
      <c r="B286" s="388" t="s">
        <v>1121</v>
      </c>
      <c r="C286" s="388" t="s">
        <v>105</v>
      </c>
      <c r="D286" s="388" t="s">
        <v>325</v>
      </c>
      <c r="E286" s="389">
        <v>41434</v>
      </c>
      <c r="F286" s="387">
        <v>5</v>
      </c>
      <c r="G286" s="387">
        <v>2</v>
      </c>
      <c r="H286" s="388" t="s">
        <v>1123</v>
      </c>
      <c r="N286" s="390"/>
    </row>
    <row r="287" spans="1:14" s="388" customFormat="1" ht="12.75" outlineLevel="1">
      <c r="A287" s="387"/>
      <c r="C287" s="396" t="s">
        <v>106</v>
      </c>
      <c r="E287" s="389"/>
      <c r="F287" s="387">
        <f>SUBTOTAL(9,F286:F286)</f>
        <v>5</v>
      </c>
      <c r="G287" s="387"/>
      <c r="N287" s="390"/>
    </row>
    <row r="288" spans="1:14" s="388" customFormat="1" ht="12.75" outlineLevel="2">
      <c r="A288" s="387">
        <v>10</v>
      </c>
      <c r="B288" s="393" t="s">
        <v>1128</v>
      </c>
      <c r="C288" s="393" t="s">
        <v>245</v>
      </c>
      <c r="D288" s="393" t="s">
        <v>416</v>
      </c>
      <c r="E288" s="397">
        <v>41196</v>
      </c>
      <c r="F288" s="391">
        <v>5</v>
      </c>
      <c r="G288" s="391">
        <v>2</v>
      </c>
      <c r="H288" s="393" t="s">
        <v>1133</v>
      </c>
      <c r="N288" s="390"/>
    </row>
    <row r="289" spans="1:14" s="388" customFormat="1" ht="12.75" outlineLevel="2">
      <c r="A289" s="387">
        <v>10</v>
      </c>
      <c r="B289" s="388" t="s">
        <v>1128</v>
      </c>
      <c r="C289" s="388" t="s">
        <v>245</v>
      </c>
      <c r="D289" s="388" t="s">
        <v>416</v>
      </c>
      <c r="E289" s="389">
        <v>41196</v>
      </c>
      <c r="F289" s="387">
        <v>4</v>
      </c>
      <c r="G289" s="387">
        <v>3</v>
      </c>
      <c r="H289" s="388" t="s">
        <v>1134</v>
      </c>
      <c r="N289" s="390"/>
    </row>
    <row r="290" spans="1:14" s="388" customFormat="1" ht="12.75" outlineLevel="1">
      <c r="A290" s="387"/>
      <c r="C290" s="396" t="s">
        <v>248</v>
      </c>
      <c r="E290" s="389"/>
      <c r="F290" s="387">
        <f>SUBTOTAL(9,F288:F289)</f>
        <v>9</v>
      </c>
      <c r="G290" s="387"/>
      <c r="N290" s="390"/>
    </row>
    <row r="291" spans="1:14" s="388" customFormat="1" ht="12.75" outlineLevel="2">
      <c r="A291" s="391">
        <v>10</v>
      </c>
      <c r="B291" s="392" t="s">
        <v>1128</v>
      </c>
      <c r="C291" s="392" t="s">
        <v>521</v>
      </c>
      <c r="D291" s="393" t="s">
        <v>422</v>
      </c>
      <c r="E291" s="394">
        <v>41336</v>
      </c>
      <c r="F291" s="391">
        <v>3</v>
      </c>
      <c r="G291" s="391">
        <v>4</v>
      </c>
      <c r="H291" s="393" t="s">
        <v>1129</v>
      </c>
      <c r="I291" s="387"/>
      <c r="N291" s="390"/>
    </row>
    <row r="292" spans="1:14" s="388" customFormat="1" ht="12.75" outlineLevel="1">
      <c r="A292" s="391"/>
      <c r="B292" s="392"/>
      <c r="C292" s="395" t="s">
        <v>700</v>
      </c>
      <c r="D292" s="393"/>
      <c r="E292" s="394"/>
      <c r="F292" s="391">
        <f>SUBTOTAL(9,F291:F291)</f>
        <v>3</v>
      </c>
      <c r="G292" s="391"/>
      <c r="H292" s="393"/>
      <c r="I292" s="387"/>
      <c r="N292" s="390"/>
    </row>
    <row r="293" spans="1:22" s="388" customFormat="1" ht="12.75" outlineLevel="2">
      <c r="A293" s="391">
        <v>10</v>
      </c>
      <c r="B293" s="393" t="s">
        <v>1128</v>
      </c>
      <c r="C293" s="393" t="s">
        <v>262</v>
      </c>
      <c r="D293" s="393" t="s">
        <v>416</v>
      </c>
      <c r="E293" s="397">
        <v>41196</v>
      </c>
      <c r="F293" s="391">
        <v>2</v>
      </c>
      <c r="G293" s="391">
        <v>5</v>
      </c>
      <c r="H293" s="393" t="s">
        <v>1130</v>
      </c>
      <c r="M293" s="408"/>
      <c r="N293" s="387"/>
      <c r="O293" s="387"/>
      <c r="V293" s="390"/>
    </row>
    <row r="294" spans="1:22" s="388" customFormat="1" ht="12.75" outlineLevel="1">
      <c r="A294" s="391"/>
      <c r="B294" s="393"/>
      <c r="C294" s="403" t="s">
        <v>264</v>
      </c>
      <c r="D294" s="393"/>
      <c r="E294" s="397"/>
      <c r="F294" s="391">
        <f>SUBTOTAL(9,F293:F293)</f>
        <v>2</v>
      </c>
      <c r="G294" s="391"/>
      <c r="H294" s="393"/>
      <c r="M294" s="408"/>
      <c r="N294" s="387"/>
      <c r="O294" s="387"/>
      <c r="V294" s="390"/>
    </row>
    <row r="295" spans="1:22" s="388" customFormat="1" ht="12.75" outlineLevel="2">
      <c r="A295" s="387">
        <v>10</v>
      </c>
      <c r="B295" s="388" t="s">
        <v>1128</v>
      </c>
      <c r="C295" s="388" t="s">
        <v>93</v>
      </c>
      <c r="D295" s="388" t="s">
        <v>325</v>
      </c>
      <c r="E295" s="389">
        <v>41434</v>
      </c>
      <c r="F295" s="387">
        <v>5</v>
      </c>
      <c r="G295" s="387">
        <v>2</v>
      </c>
      <c r="H295" s="388" t="s">
        <v>1133</v>
      </c>
      <c r="M295" s="408"/>
      <c r="N295" s="387"/>
      <c r="O295" s="387"/>
      <c r="V295" s="390"/>
    </row>
    <row r="296" spans="1:22" s="388" customFormat="1" ht="12.75" outlineLevel="2">
      <c r="A296" s="387">
        <v>10</v>
      </c>
      <c r="B296" s="388" t="s">
        <v>1128</v>
      </c>
      <c r="C296" s="388" t="s">
        <v>93</v>
      </c>
      <c r="D296" s="388" t="s">
        <v>365</v>
      </c>
      <c r="E296" s="389">
        <v>41440</v>
      </c>
      <c r="F296" s="387">
        <v>3</v>
      </c>
      <c r="G296" s="387">
        <v>4</v>
      </c>
      <c r="H296" s="388" t="s">
        <v>1129</v>
      </c>
      <c r="M296" s="408"/>
      <c r="N296" s="387"/>
      <c r="O296" s="387"/>
      <c r="V296" s="390"/>
    </row>
    <row r="297" spans="1:22" s="388" customFormat="1" ht="12.75" outlineLevel="1">
      <c r="A297" s="387"/>
      <c r="C297" s="396" t="s">
        <v>94</v>
      </c>
      <c r="E297" s="389"/>
      <c r="F297" s="387">
        <f>SUBTOTAL(9,F295:F296)</f>
        <v>8</v>
      </c>
      <c r="G297" s="387"/>
      <c r="M297" s="408"/>
      <c r="N297" s="387"/>
      <c r="O297" s="387"/>
      <c r="V297" s="390"/>
    </row>
    <row r="298" spans="1:22" s="388" customFormat="1" ht="12.75" outlineLevel="2">
      <c r="A298" s="391">
        <v>10</v>
      </c>
      <c r="B298" s="392" t="s">
        <v>1128</v>
      </c>
      <c r="C298" s="392" t="s">
        <v>218</v>
      </c>
      <c r="D298" s="393" t="s">
        <v>422</v>
      </c>
      <c r="E298" s="394">
        <v>41336</v>
      </c>
      <c r="F298" s="391">
        <v>5</v>
      </c>
      <c r="G298" s="391">
        <v>2</v>
      </c>
      <c r="H298" s="393" t="s">
        <v>1133</v>
      </c>
      <c r="I298" s="387"/>
      <c r="M298" s="408"/>
      <c r="N298" s="387"/>
      <c r="O298" s="387"/>
      <c r="V298" s="390"/>
    </row>
    <row r="299" spans="1:22" s="388" customFormat="1" ht="12.75" outlineLevel="1">
      <c r="A299" s="391"/>
      <c r="B299" s="392"/>
      <c r="C299" s="395" t="s">
        <v>219</v>
      </c>
      <c r="D299" s="393"/>
      <c r="E299" s="394"/>
      <c r="F299" s="391">
        <f>SUBTOTAL(9,F298:F298)</f>
        <v>5</v>
      </c>
      <c r="G299" s="391"/>
      <c r="H299" s="393"/>
      <c r="I299" s="387"/>
      <c r="M299" s="408"/>
      <c r="N299" s="387"/>
      <c r="O299" s="387"/>
      <c r="V299" s="390"/>
    </row>
    <row r="300" spans="1:22" s="388" customFormat="1" ht="12.75" outlineLevel="2">
      <c r="A300" s="391">
        <v>10</v>
      </c>
      <c r="B300" s="392" t="s">
        <v>1128</v>
      </c>
      <c r="C300" s="392" t="s">
        <v>178</v>
      </c>
      <c r="D300" s="393" t="s">
        <v>422</v>
      </c>
      <c r="E300" s="394">
        <v>41336</v>
      </c>
      <c r="F300" s="391">
        <v>1</v>
      </c>
      <c r="G300" s="391">
        <v>6</v>
      </c>
      <c r="H300" s="393" t="s">
        <v>1131</v>
      </c>
      <c r="I300" s="387"/>
      <c r="M300" s="408"/>
      <c r="N300" s="387"/>
      <c r="O300" s="387"/>
      <c r="V300" s="390"/>
    </row>
    <row r="301" spans="1:22" s="388" customFormat="1" ht="12.75" outlineLevel="1">
      <c r="A301" s="391"/>
      <c r="B301" s="392"/>
      <c r="C301" s="395" t="s">
        <v>179</v>
      </c>
      <c r="D301" s="393"/>
      <c r="E301" s="394"/>
      <c r="F301" s="391">
        <f>SUBTOTAL(9,F300:F300)</f>
        <v>1</v>
      </c>
      <c r="G301" s="391"/>
      <c r="H301" s="393"/>
      <c r="I301" s="387"/>
      <c r="M301" s="408"/>
      <c r="N301" s="387"/>
      <c r="O301" s="387"/>
      <c r="V301" s="390"/>
    </row>
    <row r="302" spans="1:22" s="388" customFormat="1" ht="12.75" outlineLevel="2">
      <c r="A302" s="391">
        <v>10</v>
      </c>
      <c r="B302" s="392" t="s">
        <v>1128</v>
      </c>
      <c r="C302" s="392" t="s">
        <v>749</v>
      </c>
      <c r="D302" s="393" t="s">
        <v>422</v>
      </c>
      <c r="E302" s="394">
        <v>41336</v>
      </c>
      <c r="F302" s="391">
        <v>4</v>
      </c>
      <c r="G302" s="391">
        <v>3</v>
      </c>
      <c r="H302" s="393" t="s">
        <v>1134</v>
      </c>
      <c r="I302" s="387"/>
      <c r="M302" s="408"/>
      <c r="N302" s="387"/>
      <c r="O302" s="387"/>
      <c r="V302" s="390"/>
    </row>
    <row r="303" spans="1:22" s="388" customFormat="1" ht="12.75" outlineLevel="1">
      <c r="A303" s="391"/>
      <c r="B303" s="392"/>
      <c r="C303" s="395" t="s">
        <v>751</v>
      </c>
      <c r="D303" s="393"/>
      <c r="E303" s="394"/>
      <c r="F303" s="391">
        <f>SUBTOTAL(9,F302:F302)</f>
        <v>4</v>
      </c>
      <c r="G303" s="391"/>
      <c r="H303" s="393"/>
      <c r="I303" s="387"/>
      <c r="M303" s="408"/>
      <c r="N303" s="387"/>
      <c r="O303" s="387"/>
      <c r="V303" s="390"/>
    </row>
    <row r="304" spans="1:22" s="388" customFormat="1" ht="12.75" outlineLevel="2">
      <c r="A304" s="391">
        <v>10</v>
      </c>
      <c r="B304" s="388" t="s">
        <v>1128</v>
      </c>
      <c r="C304" s="388" t="s">
        <v>439</v>
      </c>
      <c r="D304" s="388" t="s">
        <v>416</v>
      </c>
      <c r="E304" s="389">
        <v>41196</v>
      </c>
      <c r="F304" s="387">
        <v>3</v>
      </c>
      <c r="G304" s="387">
        <v>4</v>
      </c>
      <c r="H304" s="388" t="s">
        <v>1129</v>
      </c>
      <c r="M304" s="408"/>
      <c r="N304" s="387"/>
      <c r="O304" s="387"/>
      <c r="V304" s="390"/>
    </row>
    <row r="305" spans="1:22" s="388" customFormat="1" ht="12.75" outlineLevel="2">
      <c r="A305" s="387">
        <v>10</v>
      </c>
      <c r="B305" s="388" t="s">
        <v>1128</v>
      </c>
      <c r="C305" s="388" t="s">
        <v>439</v>
      </c>
      <c r="D305" s="388" t="s">
        <v>416</v>
      </c>
      <c r="E305" s="389">
        <v>41196</v>
      </c>
      <c r="F305" s="387">
        <v>6</v>
      </c>
      <c r="G305" s="387">
        <v>1</v>
      </c>
      <c r="H305" s="388" t="s">
        <v>1132</v>
      </c>
      <c r="M305" s="408"/>
      <c r="N305" s="387"/>
      <c r="O305" s="387"/>
      <c r="V305" s="390"/>
    </row>
    <row r="306" spans="1:22" s="388" customFormat="1" ht="12.75" outlineLevel="2">
      <c r="A306" s="391">
        <v>10</v>
      </c>
      <c r="B306" s="392" t="s">
        <v>1128</v>
      </c>
      <c r="C306" s="392" t="s">
        <v>439</v>
      </c>
      <c r="D306" s="393" t="s">
        <v>422</v>
      </c>
      <c r="E306" s="394">
        <v>41336</v>
      </c>
      <c r="F306" s="391">
        <v>6</v>
      </c>
      <c r="G306" s="391">
        <v>1</v>
      </c>
      <c r="H306" s="393" t="s">
        <v>1132</v>
      </c>
      <c r="I306" s="387"/>
      <c r="M306" s="408"/>
      <c r="N306" s="387"/>
      <c r="O306" s="387"/>
      <c r="V306" s="390"/>
    </row>
    <row r="307" spans="1:22" s="388" customFormat="1" ht="12.75" outlineLevel="2">
      <c r="A307" s="387">
        <v>10</v>
      </c>
      <c r="B307" s="388" t="s">
        <v>1128</v>
      </c>
      <c r="C307" s="388" t="s">
        <v>439</v>
      </c>
      <c r="D307" s="388" t="s">
        <v>325</v>
      </c>
      <c r="E307" s="389">
        <v>41434</v>
      </c>
      <c r="F307" s="387">
        <v>2</v>
      </c>
      <c r="G307" s="387">
        <v>5</v>
      </c>
      <c r="H307" s="388" t="s">
        <v>1130</v>
      </c>
      <c r="M307" s="408"/>
      <c r="N307" s="387"/>
      <c r="O307" s="387"/>
      <c r="V307" s="390"/>
    </row>
    <row r="308" spans="1:22" s="388" customFormat="1" ht="12.75" outlineLevel="2">
      <c r="A308" s="387">
        <v>10</v>
      </c>
      <c r="B308" s="388" t="s">
        <v>1128</v>
      </c>
      <c r="C308" s="388" t="s">
        <v>439</v>
      </c>
      <c r="D308" s="388" t="s">
        <v>325</v>
      </c>
      <c r="E308" s="389">
        <v>41434</v>
      </c>
      <c r="F308" s="387">
        <v>1</v>
      </c>
      <c r="G308" s="387">
        <v>6</v>
      </c>
      <c r="H308" s="388" t="s">
        <v>1131</v>
      </c>
      <c r="M308" s="408"/>
      <c r="N308" s="387"/>
      <c r="O308" s="387"/>
      <c r="V308" s="390"/>
    </row>
    <row r="309" spans="1:22" s="399" customFormat="1" ht="12.75" outlineLevel="1">
      <c r="A309" s="398"/>
      <c r="C309" s="399" t="s">
        <v>347</v>
      </c>
      <c r="D309" s="104" t="s">
        <v>1446</v>
      </c>
      <c r="E309" s="400"/>
      <c r="F309" s="398">
        <f>SUBTOTAL(9,F304:F308)</f>
        <v>18</v>
      </c>
      <c r="G309" s="398"/>
      <c r="M309" s="409"/>
      <c r="N309" s="398"/>
      <c r="O309" s="398"/>
      <c r="V309" s="401"/>
    </row>
    <row r="310" spans="1:22" s="388" customFormat="1" ht="12.75" outlineLevel="2">
      <c r="A310" s="387">
        <v>10</v>
      </c>
      <c r="B310" s="388" t="s">
        <v>1128</v>
      </c>
      <c r="C310" s="388" t="s">
        <v>159</v>
      </c>
      <c r="D310" s="388" t="s">
        <v>416</v>
      </c>
      <c r="E310" s="389">
        <v>41196</v>
      </c>
      <c r="F310" s="387">
        <v>1</v>
      </c>
      <c r="G310" s="387">
        <v>6</v>
      </c>
      <c r="H310" s="388" t="s">
        <v>1131</v>
      </c>
      <c r="M310" s="408"/>
      <c r="N310" s="387"/>
      <c r="O310" s="387"/>
      <c r="V310" s="390"/>
    </row>
    <row r="311" spans="1:22" s="388" customFormat="1" ht="12.75" outlineLevel="2">
      <c r="A311" s="387">
        <v>10</v>
      </c>
      <c r="B311" s="388" t="s">
        <v>1128</v>
      </c>
      <c r="C311" s="388" t="s">
        <v>159</v>
      </c>
      <c r="D311" s="388" t="s">
        <v>325</v>
      </c>
      <c r="E311" s="389">
        <v>41434</v>
      </c>
      <c r="F311" s="387">
        <v>4</v>
      </c>
      <c r="G311" s="387">
        <v>3</v>
      </c>
      <c r="H311" s="388" t="s">
        <v>1134</v>
      </c>
      <c r="M311" s="408"/>
      <c r="N311" s="387"/>
      <c r="O311" s="387"/>
      <c r="V311" s="390"/>
    </row>
    <row r="312" spans="1:22" s="388" customFormat="1" ht="12.75" outlineLevel="1">
      <c r="A312" s="387"/>
      <c r="C312" s="396" t="s">
        <v>160</v>
      </c>
      <c r="E312" s="389"/>
      <c r="F312" s="387">
        <f>SUBTOTAL(9,F310:F311)</f>
        <v>5</v>
      </c>
      <c r="G312" s="387"/>
      <c r="M312" s="408"/>
      <c r="N312" s="387"/>
      <c r="O312" s="387"/>
      <c r="V312" s="390"/>
    </row>
    <row r="313" spans="1:22" s="388" customFormat="1" ht="12.75" outlineLevel="2">
      <c r="A313" s="391">
        <v>10</v>
      </c>
      <c r="B313" s="392" t="s">
        <v>1128</v>
      </c>
      <c r="C313" s="392" t="s">
        <v>199</v>
      </c>
      <c r="D313" s="393" t="s">
        <v>422</v>
      </c>
      <c r="E313" s="394">
        <v>41336</v>
      </c>
      <c r="F313" s="391">
        <v>2</v>
      </c>
      <c r="G313" s="391">
        <v>5</v>
      </c>
      <c r="H313" s="393" t="s">
        <v>1130</v>
      </c>
      <c r="I313" s="387"/>
      <c r="M313" s="408"/>
      <c r="N313" s="387"/>
      <c r="O313" s="387"/>
      <c r="V313" s="390"/>
    </row>
    <row r="314" spans="1:22" s="388" customFormat="1" ht="12.75" outlineLevel="2">
      <c r="A314" s="387">
        <v>10</v>
      </c>
      <c r="B314" s="388" t="s">
        <v>1128</v>
      </c>
      <c r="C314" s="388" t="s">
        <v>199</v>
      </c>
      <c r="D314" s="388" t="s">
        <v>325</v>
      </c>
      <c r="E314" s="389">
        <v>41434</v>
      </c>
      <c r="F314" s="387">
        <v>6</v>
      </c>
      <c r="G314" s="387">
        <v>1</v>
      </c>
      <c r="H314" s="388" t="s">
        <v>1132</v>
      </c>
      <c r="M314" s="408"/>
      <c r="N314" s="387"/>
      <c r="O314" s="387"/>
      <c r="V314" s="390"/>
    </row>
    <row r="315" spans="1:22" s="388" customFormat="1" ht="12.75" outlineLevel="2">
      <c r="A315" s="387">
        <v>10</v>
      </c>
      <c r="B315" s="388" t="s">
        <v>1128</v>
      </c>
      <c r="C315" s="388" t="s">
        <v>199</v>
      </c>
      <c r="D315" s="388" t="s">
        <v>325</v>
      </c>
      <c r="E315" s="389">
        <v>41434</v>
      </c>
      <c r="F315" s="387">
        <v>3</v>
      </c>
      <c r="G315" s="387">
        <v>4</v>
      </c>
      <c r="H315" s="388" t="s">
        <v>1129</v>
      </c>
      <c r="M315" s="408"/>
      <c r="N315" s="387"/>
      <c r="O315" s="387"/>
      <c r="V315" s="390"/>
    </row>
    <row r="316" spans="1:22" s="388" customFormat="1" ht="12.75" outlineLevel="2">
      <c r="A316" s="387">
        <v>10</v>
      </c>
      <c r="B316" s="388" t="s">
        <v>1128</v>
      </c>
      <c r="C316" s="388" t="s">
        <v>199</v>
      </c>
      <c r="D316" s="388" t="s">
        <v>365</v>
      </c>
      <c r="E316" s="389">
        <v>41440</v>
      </c>
      <c r="F316" s="387">
        <v>6</v>
      </c>
      <c r="G316" s="387">
        <v>1</v>
      </c>
      <c r="H316" s="388" t="s">
        <v>1132</v>
      </c>
      <c r="M316" s="408"/>
      <c r="N316" s="387"/>
      <c r="O316" s="387"/>
      <c r="V316" s="390"/>
    </row>
    <row r="317" spans="1:22" s="388" customFormat="1" ht="12.75" outlineLevel="1">
      <c r="A317" s="387"/>
      <c r="C317" s="396" t="s">
        <v>200</v>
      </c>
      <c r="E317" s="389"/>
      <c r="F317" s="387">
        <f>SUBTOTAL(9,F313:F316)</f>
        <v>17</v>
      </c>
      <c r="G317" s="387"/>
      <c r="M317" s="408"/>
      <c r="N317" s="387"/>
      <c r="O317" s="387"/>
      <c r="V317" s="390"/>
    </row>
    <row r="318" spans="1:22" s="388" customFormat="1" ht="12.75" outlineLevel="2">
      <c r="A318" s="391">
        <v>11</v>
      </c>
      <c r="B318" s="392" t="s">
        <v>1135</v>
      </c>
      <c r="C318" s="392" t="s">
        <v>429</v>
      </c>
      <c r="D318" s="393" t="s">
        <v>422</v>
      </c>
      <c r="E318" s="394">
        <v>41336</v>
      </c>
      <c r="F318" s="391">
        <v>4</v>
      </c>
      <c r="G318" s="391">
        <v>3</v>
      </c>
      <c r="H318" s="393" t="s">
        <v>1136</v>
      </c>
      <c r="I318" s="387"/>
      <c r="M318" s="408"/>
      <c r="N318" s="387"/>
      <c r="O318" s="387"/>
      <c r="V318" s="390"/>
    </row>
    <row r="319" spans="1:22" s="388" customFormat="1" ht="12.75" outlineLevel="1">
      <c r="A319" s="391"/>
      <c r="B319" s="392"/>
      <c r="C319" s="395" t="s">
        <v>430</v>
      </c>
      <c r="D319" s="393"/>
      <c r="E319" s="394"/>
      <c r="F319" s="391">
        <f>SUBTOTAL(9,F318:F318)</f>
        <v>4</v>
      </c>
      <c r="G319" s="391"/>
      <c r="H319" s="393"/>
      <c r="I319" s="387"/>
      <c r="M319" s="408"/>
      <c r="N319" s="387"/>
      <c r="O319" s="387"/>
      <c r="V319" s="390"/>
    </row>
    <row r="320" spans="1:22" s="388" customFormat="1" ht="12.75" outlineLevel="2">
      <c r="A320" s="387">
        <v>11</v>
      </c>
      <c r="B320" s="393" t="s">
        <v>1135</v>
      </c>
      <c r="C320" s="393" t="s">
        <v>1992</v>
      </c>
      <c r="D320" s="393" t="s">
        <v>416</v>
      </c>
      <c r="E320" s="397">
        <v>41196</v>
      </c>
      <c r="F320" s="391">
        <v>6</v>
      </c>
      <c r="G320" s="391">
        <v>1</v>
      </c>
      <c r="H320" s="393" t="s">
        <v>1141</v>
      </c>
      <c r="M320" s="408"/>
      <c r="N320" s="387"/>
      <c r="O320" s="387"/>
      <c r="V320" s="390"/>
    </row>
    <row r="321" spans="1:22" s="388" customFormat="1" ht="12.75" outlineLevel="1">
      <c r="A321" s="387"/>
      <c r="B321" s="393"/>
      <c r="C321" s="403" t="s">
        <v>1993</v>
      </c>
      <c r="D321" s="393"/>
      <c r="E321" s="397"/>
      <c r="F321" s="391">
        <f>SUBTOTAL(9,F320:F320)</f>
        <v>6</v>
      </c>
      <c r="G321" s="391"/>
      <c r="H321" s="393"/>
      <c r="M321" s="408"/>
      <c r="N321" s="387"/>
      <c r="O321" s="387"/>
      <c r="V321" s="390"/>
    </row>
    <row r="322" spans="1:22" s="388" customFormat="1" ht="12.75" outlineLevel="2">
      <c r="A322" s="387">
        <v>11</v>
      </c>
      <c r="B322" s="393" t="s">
        <v>1135</v>
      </c>
      <c r="C322" s="393" t="s">
        <v>1959</v>
      </c>
      <c r="D322" s="393" t="s">
        <v>416</v>
      </c>
      <c r="E322" s="397">
        <v>41196</v>
      </c>
      <c r="F322" s="391">
        <v>1</v>
      </c>
      <c r="G322" s="391">
        <v>6</v>
      </c>
      <c r="H322" s="393" t="s">
        <v>1140</v>
      </c>
      <c r="M322" s="408"/>
      <c r="N322" s="387"/>
      <c r="O322" s="387"/>
      <c r="V322" s="390"/>
    </row>
    <row r="323" spans="1:22" s="388" customFormat="1" ht="12.75" outlineLevel="1">
      <c r="A323" s="387"/>
      <c r="B323" s="393"/>
      <c r="C323" s="403" t="s">
        <v>1960</v>
      </c>
      <c r="D323" s="393"/>
      <c r="E323" s="397"/>
      <c r="F323" s="391">
        <f>SUBTOTAL(9,F322:F322)</f>
        <v>1</v>
      </c>
      <c r="G323" s="391"/>
      <c r="H323" s="393"/>
      <c r="M323" s="408"/>
      <c r="N323" s="387"/>
      <c r="O323" s="387"/>
      <c r="V323" s="390"/>
    </row>
    <row r="324" spans="1:22" s="388" customFormat="1" ht="12.75" outlineLevel="2">
      <c r="A324" s="387">
        <v>11</v>
      </c>
      <c r="B324" s="388" t="s">
        <v>1135</v>
      </c>
      <c r="C324" s="388" t="s">
        <v>262</v>
      </c>
      <c r="D324" s="388" t="s">
        <v>416</v>
      </c>
      <c r="E324" s="389">
        <v>41196</v>
      </c>
      <c r="F324" s="387">
        <v>4</v>
      </c>
      <c r="G324" s="387">
        <v>3</v>
      </c>
      <c r="H324" s="388" t="s">
        <v>1136</v>
      </c>
      <c r="M324" s="408"/>
      <c r="N324" s="387"/>
      <c r="O324" s="387"/>
      <c r="V324" s="390"/>
    </row>
    <row r="325" spans="1:22" s="388" customFormat="1" ht="12.75" outlineLevel="2">
      <c r="A325" s="387">
        <v>11</v>
      </c>
      <c r="B325" s="388" t="s">
        <v>1135</v>
      </c>
      <c r="C325" s="388" t="s">
        <v>262</v>
      </c>
      <c r="D325" s="388" t="s">
        <v>325</v>
      </c>
      <c r="E325" s="389">
        <v>41434</v>
      </c>
      <c r="F325" s="387">
        <v>4</v>
      </c>
      <c r="G325" s="387">
        <v>3</v>
      </c>
      <c r="H325" s="388" t="s">
        <v>1136</v>
      </c>
      <c r="M325" s="408"/>
      <c r="N325" s="387"/>
      <c r="O325" s="387"/>
      <c r="V325" s="390"/>
    </row>
    <row r="326" spans="1:22" s="388" customFormat="1" ht="12.75" outlineLevel="1">
      <c r="A326" s="387"/>
      <c r="C326" s="396" t="s">
        <v>264</v>
      </c>
      <c r="E326" s="389"/>
      <c r="F326" s="387">
        <f>SUBTOTAL(9,F324:F325)</f>
        <v>8</v>
      </c>
      <c r="G326" s="387"/>
      <c r="M326" s="408"/>
      <c r="N326" s="387"/>
      <c r="O326" s="387"/>
      <c r="V326" s="390"/>
    </row>
    <row r="327" spans="1:22" s="388" customFormat="1" ht="12.75" outlineLevel="2">
      <c r="A327" s="387">
        <v>11</v>
      </c>
      <c r="B327" s="388" t="s">
        <v>1135</v>
      </c>
      <c r="C327" s="388" t="s">
        <v>329</v>
      </c>
      <c r="D327" s="388" t="s">
        <v>325</v>
      </c>
      <c r="E327" s="389">
        <v>41434</v>
      </c>
      <c r="F327" s="387">
        <v>2</v>
      </c>
      <c r="G327" s="387">
        <v>5</v>
      </c>
      <c r="H327" s="388" t="s">
        <v>1137</v>
      </c>
      <c r="M327" s="408"/>
      <c r="N327" s="387"/>
      <c r="O327" s="387"/>
      <c r="V327" s="390"/>
    </row>
    <row r="328" spans="1:22" s="388" customFormat="1" ht="12.75" outlineLevel="1">
      <c r="A328" s="387"/>
      <c r="C328" s="396" t="s">
        <v>330</v>
      </c>
      <c r="E328" s="389"/>
      <c r="F328" s="387">
        <f>SUBTOTAL(9,F327:F327)</f>
        <v>2</v>
      </c>
      <c r="G328" s="387"/>
      <c r="M328" s="408"/>
      <c r="N328" s="387"/>
      <c r="O328" s="387"/>
      <c r="V328" s="390"/>
    </row>
    <row r="329" spans="1:22" s="388" customFormat="1" ht="12.75" outlineLevel="2">
      <c r="A329" s="387">
        <v>11</v>
      </c>
      <c r="B329" s="388" t="s">
        <v>1135</v>
      </c>
      <c r="C329" s="388" t="s">
        <v>1994</v>
      </c>
      <c r="D329" s="388" t="s">
        <v>416</v>
      </c>
      <c r="E329" s="389">
        <v>41196</v>
      </c>
      <c r="F329" s="387">
        <v>5</v>
      </c>
      <c r="G329" s="387">
        <v>2</v>
      </c>
      <c r="H329" s="388" t="s">
        <v>1138</v>
      </c>
      <c r="M329" s="408"/>
      <c r="N329" s="387"/>
      <c r="O329" s="387"/>
      <c r="V329" s="390"/>
    </row>
    <row r="330" spans="1:22" s="388" customFormat="1" ht="12.75" outlineLevel="1">
      <c r="A330" s="387"/>
      <c r="C330" s="396" t="s">
        <v>1995</v>
      </c>
      <c r="E330" s="389"/>
      <c r="F330" s="387">
        <f>SUBTOTAL(9,F329:F329)</f>
        <v>5</v>
      </c>
      <c r="G330" s="387"/>
      <c r="M330" s="408"/>
      <c r="N330" s="387"/>
      <c r="O330" s="387"/>
      <c r="V330" s="390"/>
    </row>
    <row r="331" spans="1:22" s="388" customFormat="1" ht="12.75" outlineLevel="2">
      <c r="A331" s="387">
        <v>11</v>
      </c>
      <c r="B331" s="388" t="s">
        <v>1135</v>
      </c>
      <c r="C331" s="388" t="s">
        <v>1439</v>
      </c>
      <c r="D331" s="388" t="s">
        <v>325</v>
      </c>
      <c r="E331" s="389">
        <v>41434</v>
      </c>
      <c r="F331" s="387">
        <v>6</v>
      </c>
      <c r="G331" s="387">
        <v>1</v>
      </c>
      <c r="H331" s="388" t="s">
        <v>1141</v>
      </c>
      <c r="M331" s="408"/>
      <c r="N331" s="387"/>
      <c r="O331" s="387"/>
      <c r="V331" s="390"/>
    </row>
    <row r="332" spans="1:22" s="388" customFormat="1" ht="12.75" outlineLevel="2">
      <c r="A332" s="387">
        <v>11</v>
      </c>
      <c r="B332" s="388" t="s">
        <v>1135</v>
      </c>
      <c r="C332" s="388" t="s">
        <v>1439</v>
      </c>
      <c r="D332" s="388" t="s">
        <v>365</v>
      </c>
      <c r="E332" s="389">
        <v>41441</v>
      </c>
      <c r="F332" s="387">
        <v>6</v>
      </c>
      <c r="G332" s="387">
        <v>1</v>
      </c>
      <c r="H332" s="388" t="s">
        <v>1141</v>
      </c>
      <c r="M332" s="408"/>
      <c r="N332" s="387"/>
      <c r="O332" s="387"/>
      <c r="V332" s="390"/>
    </row>
    <row r="333" spans="1:22" s="388" customFormat="1" ht="12.75" outlineLevel="1">
      <c r="A333" s="387"/>
      <c r="C333" s="396" t="s">
        <v>1440</v>
      </c>
      <c r="E333" s="389"/>
      <c r="F333" s="387">
        <f>SUBTOTAL(9,F331:F332)</f>
        <v>12</v>
      </c>
      <c r="G333" s="387"/>
      <c r="M333" s="408"/>
      <c r="N333" s="387"/>
      <c r="O333" s="387"/>
      <c r="V333" s="390"/>
    </row>
    <row r="334" spans="1:22" s="388" customFormat="1" ht="12.75" outlineLevel="2">
      <c r="A334" s="391">
        <v>11</v>
      </c>
      <c r="B334" s="393" t="s">
        <v>1135</v>
      </c>
      <c r="C334" s="393" t="s">
        <v>439</v>
      </c>
      <c r="D334" s="393" t="s">
        <v>416</v>
      </c>
      <c r="E334" s="397">
        <v>41196</v>
      </c>
      <c r="F334" s="391">
        <v>2</v>
      </c>
      <c r="G334" s="391">
        <v>5</v>
      </c>
      <c r="H334" s="393" t="s">
        <v>1137</v>
      </c>
      <c r="M334" s="408"/>
      <c r="N334" s="387"/>
      <c r="O334" s="387"/>
      <c r="V334" s="390"/>
    </row>
    <row r="335" spans="1:22" s="388" customFormat="1" ht="12.75" outlineLevel="1">
      <c r="A335" s="391"/>
      <c r="B335" s="393"/>
      <c r="C335" s="403" t="s">
        <v>347</v>
      </c>
      <c r="D335" s="393"/>
      <c r="E335" s="397"/>
      <c r="F335" s="391">
        <f>SUBTOTAL(9,F334:F334)</f>
        <v>2</v>
      </c>
      <c r="G335" s="391"/>
      <c r="H335" s="393"/>
      <c r="M335" s="408"/>
      <c r="N335" s="387"/>
      <c r="O335" s="387"/>
      <c r="V335" s="390"/>
    </row>
    <row r="336" spans="1:22" s="388" customFormat="1" ht="12.75" outlineLevel="2">
      <c r="A336" s="391">
        <v>11</v>
      </c>
      <c r="B336" s="392" t="s">
        <v>1135</v>
      </c>
      <c r="C336" s="392" t="s">
        <v>350</v>
      </c>
      <c r="D336" s="393" t="s">
        <v>422</v>
      </c>
      <c r="E336" s="394">
        <v>41336</v>
      </c>
      <c r="F336" s="391">
        <v>5</v>
      </c>
      <c r="G336" s="391">
        <v>2</v>
      </c>
      <c r="H336" s="393" t="s">
        <v>1138</v>
      </c>
      <c r="I336" s="387"/>
      <c r="M336" s="408"/>
      <c r="N336" s="387"/>
      <c r="O336" s="387"/>
      <c r="V336" s="390"/>
    </row>
    <row r="337" spans="1:22" s="388" customFormat="1" ht="12.75" outlineLevel="2">
      <c r="A337" s="387">
        <v>11</v>
      </c>
      <c r="B337" s="388" t="s">
        <v>1135</v>
      </c>
      <c r="C337" s="388" t="s">
        <v>350</v>
      </c>
      <c r="D337" s="388" t="s">
        <v>325</v>
      </c>
      <c r="E337" s="389">
        <v>41434</v>
      </c>
      <c r="F337" s="387">
        <v>3</v>
      </c>
      <c r="G337" s="387">
        <v>4</v>
      </c>
      <c r="H337" s="388" t="s">
        <v>1139</v>
      </c>
      <c r="M337" s="408"/>
      <c r="N337" s="387"/>
      <c r="O337" s="387"/>
      <c r="V337" s="390"/>
    </row>
    <row r="338" spans="1:22" s="388" customFormat="1" ht="12.75" outlineLevel="2">
      <c r="A338" s="387">
        <v>11</v>
      </c>
      <c r="B338" s="388" t="s">
        <v>1135</v>
      </c>
      <c r="C338" s="388" t="s">
        <v>350</v>
      </c>
      <c r="D338" s="388" t="s">
        <v>325</v>
      </c>
      <c r="E338" s="389">
        <v>41434</v>
      </c>
      <c r="F338" s="387">
        <v>1</v>
      </c>
      <c r="G338" s="387">
        <v>6</v>
      </c>
      <c r="H338" s="388" t="s">
        <v>1140</v>
      </c>
      <c r="M338" s="408"/>
      <c r="N338" s="387"/>
      <c r="O338" s="387"/>
      <c r="V338" s="390"/>
    </row>
    <row r="339" spans="1:22" s="388" customFormat="1" ht="12.75" outlineLevel="1">
      <c r="A339" s="387"/>
      <c r="C339" s="396" t="s">
        <v>351</v>
      </c>
      <c r="E339" s="389"/>
      <c r="F339" s="387">
        <f>SUBTOTAL(9,F336:F338)</f>
        <v>9</v>
      </c>
      <c r="G339" s="387"/>
      <c r="M339" s="408"/>
      <c r="N339" s="387"/>
      <c r="O339" s="387"/>
      <c r="V339" s="390"/>
    </row>
    <row r="340" spans="1:22" s="388" customFormat="1" ht="12.75" outlineLevel="2">
      <c r="A340" s="391">
        <v>11</v>
      </c>
      <c r="B340" s="388" t="s">
        <v>1135</v>
      </c>
      <c r="C340" s="388" t="s">
        <v>228</v>
      </c>
      <c r="D340" s="388" t="s">
        <v>416</v>
      </c>
      <c r="E340" s="389">
        <v>41196</v>
      </c>
      <c r="F340" s="387">
        <v>3</v>
      </c>
      <c r="G340" s="387">
        <v>4</v>
      </c>
      <c r="H340" s="388" t="s">
        <v>1139</v>
      </c>
      <c r="M340" s="408"/>
      <c r="N340" s="387"/>
      <c r="O340" s="387"/>
      <c r="V340" s="390"/>
    </row>
    <row r="341" spans="1:22" s="388" customFormat="1" ht="12.75" outlineLevel="2">
      <c r="A341" s="391">
        <v>11</v>
      </c>
      <c r="B341" s="392" t="s">
        <v>1135</v>
      </c>
      <c r="C341" s="392" t="s">
        <v>228</v>
      </c>
      <c r="D341" s="393" t="s">
        <v>422</v>
      </c>
      <c r="E341" s="394">
        <v>41336</v>
      </c>
      <c r="F341" s="391">
        <v>3</v>
      </c>
      <c r="G341" s="391">
        <v>4</v>
      </c>
      <c r="H341" s="393" t="s">
        <v>1139</v>
      </c>
      <c r="I341" s="387"/>
      <c r="M341" s="408"/>
      <c r="N341" s="387"/>
      <c r="O341" s="387"/>
      <c r="V341" s="390"/>
    </row>
    <row r="342" spans="1:22" s="388" customFormat="1" ht="12.75" outlineLevel="2">
      <c r="A342" s="391">
        <v>11</v>
      </c>
      <c r="B342" s="392" t="s">
        <v>1135</v>
      </c>
      <c r="C342" s="392" t="s">
        <v>228</v>
      </c>
      <c r="D342" s="393" t="s">
        <v>422</v>
      </c>
      <c r="E342" s="394">
        <v>41336</v>
      </c>
      <c r="F342" s="391">
        <v>2</v>
      </c>
      <c r="G342" s="391">
        <v>5</v>
      </c>
      <c r="H342" s="393" t="s">
        <v>1137</v>
      </c>
      <c r="I342" s="387"/>
      <c r="M342" s="408"/>
      <c r="N342" s="387"/>
      <c r="O342" s="387"/>
      <c r="V342" s="390"/>
    </row>
    <row r="343" spans="1:22" s="388" customFormat="1" ht="12.75" outlineLevel="2">
      <c r="A343" s="387">
        <v>11</v>
      </c>
      <c r="B343" s="388" t="s">
        <v>1135</v>
      </c>
      <c r="C343" s="388" t="s">
        <v>228</v>
      </c>
      <c r="D343" s="388" t="s">
        <v>325</v>
      </c>
      <c r="E343" s="389">
        <v>41434</v>
      </c>
      <c r="F343" s="387">
        <v>5</v>
      </c>
      <c r="G343" s="387">
        <v>2</v>
      </c>
      <c r="H343" s="388" t="s">
        <v>1138</v>
      </c>
      <c r="M343" s="408"/>
      <c r="N343" s="387"/>
      <c r="O343" s="387"/>
      <c r="V343" s="390"/>
    </row>
    <row r="344" spans="1:22" s="388" customFormat="1" ht="12.75" outlineLevel="2">
      <c r="A344" s="387">
        <v>11</v>
      </c>
      <c r="B344" s="388" t="s">
        <v>1135</v>
      </c>
      <c r="C344" s="388" t="s">
        <v>228</v>
      </c>
      <c r="D344" s="388" t="s">
        <v>365</v>
      </c>
      <c r="E344" s="389">
        <v>41441</v>
      </c>
      <c r="F344" s="387">
        <v>5</v>
      </c>
      <c r="G344" s="387">
        <v>2</v>
      </c>
      <c r="H344" s="388" t="s">
        <v>1138</v>
      </c>
      <c r="M344" s="408"/>
      <c r="N344" s="387"/>
      <c r="O344" s="387"/>
      <c r="V344" s="390"/>
    </row>
    <row r="345" spans="1:22" s="399" customFormat="1" ht="12.75" outlineLevel="1">
      <c r="A345" s="398"/>
      <c r="C345" s="399" t="s">
        <v>229</v>
      </c>
      <c r="D345" s="104" t="s">
        <v>1446</v>
      </c>
      <c r="E345" s="400"/>
      <c r="F345" s="398">
        <f>SUBTOTAL(9,F340:F344)</f>
        <v>18</v>
      </c>
      <c r="G345" s="398"/>
      <c r="M345" s="409"/>
      <c r="N345" s="398"/>
      <c r="O345" s="398"/>
      <c r="V345" s="401"/>
    </row>
    <row r="346" spans="1:22" s="388" customFormat="1" ht="12.75" outlineLevel="2">
      <c r="A346" s="391">
        <v>11</v>
      </c>
      <c r="B346" s="392" t="s">
        <v>1135</v>
      </c>
      <c r="C346" s="392" t="s">
        <v>105</v>
      </c>
      <c r="D346" s="393" t="s">
        <v>422</v>
      </c>
      <c r="E346" s="394">
        <v>41336</v>
      </c>
      <c r="F346" s="391">
        <v>1</v>
      </c>
      <c r="G346" s="391">
        <v>6</v>
      </c>
      <c r="H346" s="393" t="s">
        <v>1140</v>
      </c>
      <c r="I346" s="387"/>
      <c r="M346" s="408"/>
      <c r="N346" s="387"/>
      <c r="O346" s="387"/>
      <c r="V346" s="390"/>
    </row>
    <row r="347" spans="1:22" s="388" customFormat="1" ht="12.75" outlineLevel="1">
      <c r="A347" s="391"/>
      <c r="B347" s="392"/>
      <c r="C347" s="395" t="s">
        <v>106</v>
      </c>
      <c r="D347" s="393"/>
      <c r="E347" s="394"/>
      <c r="F347" s="391">
        <f>SUBTOTAL(9,F346:F346)</f>
        <v>1</v>
      </c>
      <c r="G347" s="391"/>
      <c r="H347" s="393"/>
      <c r="I347" s="387"/>
      <c r="M347" s="408"/>
      <c r="N347" s="387"/>
      <c r="O347" s="387"/>
      <c r="V347" s="390"/>
    </row>
    <row r="348" spans="1:22" s="388" customFormat="1" ht="12.75" outlineLevel="2">
      <c r="A348" s="391">
        <v>11</v>
      </c>
      <c r="B348" s="392" t="s">
        <v>1135</v>
      </c>
      <c r="C348" s="392" t="s">
        <v>417</v>
      </c>
      <c r="D348" s="393" t="s">
        <v>422</v>
      </c>
      <c r="E348" s="394">
        <v>41336</v>
      </c>
      <c r="F348" s="391">
        <v>6</v>
      </c>
      <c r="G348" s="391">
        <v>1</v>
      </c>
      <c r="H348" s="393" t="s">
        <v>1141</v>
      </c>
      <c r="I348" s="387"/>
      <c r="M348" s="408"/>
      <c r="N348" s="387"/>
      <c r="O348" s="387"/>
      <c r="V348" s="390"/>
    </row>
    <row r="349" spans="1:22" s="388" customFormat="1" ht="12.75" outlineLevel="1">
      <c r="A349" s="391"/>
      <c r="B349" s="392"/>
      <c r="C349" s="395" t="s">
        <v>418</v>
      </c>
      <c r="D349" s="393"/>
      <c r="E349" s="394"/>
      <c r="F349" s="391">
        <f>SUBTOTAL(9,F348:F348)</f>
        <v>6</v>
      </c>
      <c r="G349" s="391"/>
      <c r="H349" s="393"/>
      <c r="I349" s="387"/>
      <c r="M349" s="408"/>
      <c r="N349" s="387"/>
      <c r="O349" s="387"/>
      <c r="V349" s="390"/>
    </row>
    <row r="350" spans="1:22" s="388" customFormat="1" ht="12.75" outlineLevel="2">
      <c r="A350" s="391">
        <v>12</v>
      </c>
      <c r="B350" s="392" t="s">
        <v>1142</v>
      </c>
      <c r="C350" s="392" t="s">
        <v>96</v>
      </c>
      <c r="D350" s="393" t="s">
        <v>422</v>
      </c>
      <c r="E350" s="394">
        <v>41336</v>
      </c>
      <c r="F350" s="391">
        <v>1</v>
      </c>
      <c r="G350" s="391">
        <v>6</v>
      </c>
      <c r="H350" s="393" t="s">
        <v>1145</v>
      </c>
      <c r="I350" s="387"/>
      <c r="M350" s="408"/>
      <c r="N350" s="387"/>
      <c r="O350" s="387"/>
      <c r="V350" s="390"/>
    </row>
    <row r="351" spans="1:22" s="388" customFormat="1" ht="12.75" outlineLevel="2">
      <c r="A351" s="387">
        <v>12</v>
      </c>
      <c r="B351" s="388" t="s">
        <v>1142</v>
      </c>
      <c r="C351" s="388" t="s">
        <v>96</v>
      </c>
      <c r="D351" s="388" t="s">
        <v>325</v>
      </c>
      <c r="E351" s="389">
        <v>41434</v>
      </c>
      <c r="F351" s="387">
        <v>1</v>
      </c>
      <c r="G351" s="387">
        <v>6</v>
      </c>
      <c r="H351" s="388" t="s">
        <v>1145</v>
      </c>
      <c r="M351" s="408"/>
      <c r="N351" s="387"/>
      <c r="O351" s="387"/>
      <c r="V351" s="390"/>
    </row>
    <row r="352" spans="1:22" s="388" customFormat="1" ht="12.75" outlineLevel="1">
      <c r="A352" s="387"/>
      <c r="C352" s="396" t="s">
        <v>98</v>
      </c>
      <c r="E352" s="389"/>
      <c r="F352" s="387">
        <f>SUBTOTAL(9,F350:F351)</f>
        <v>2</v>
      </c>
      <c r="G352" s="387"/>
      <c r="M352" s="408"/>
      <c r="N352" s="387"/>
      <c r="O352" s="387"/>
      <c r="V352" s="390"/>
    </row>
    <row r="353" spans="1:22" s="388" customFormat="1" ht="12.75" outlineLevel="2">
      <c r="A353" s="387">
        <v>12</v>
      </c>
      <c r="B353" s="388" t="s">
        <v>1142</v>
      </c>
      <c r="C353" s="388" t="s">
        <v>568</v>
      </c>
      <c r="D353" s="388" t="s">
        <v>416</v>
      </c>
      <c r="E353" s="389">
        <v>41196</v>
      </c>
      <c r="F353" s="387">
        <v>5</v>
      </c>
      <c r="G353" s="387">
        <v>2</v>
      </c>
      <c r="H353" s="388" t="s">
        <v>1144</v>
      </c>
      <c r="M353" s="408"/>
      <c r="N353" s="387"/>
      <c r="O353" s="387"/>
      <c r="V353" s="390"/>
    </row>
    <row r="354" spans="1:22" s="388" customFormat="1" ht="12.75" outlineLevel="2">
      <c r="A354" s="387">
        <v>12</v>
      </c>
      <c r="B354" s="388" t="s">
        <v>1142</v>
      </c>
      <c r="C354" s="388" t="s">
        <v>568</v>
      </c>
      <c r="D354" s="388" t="s">
        <v>416</v>
      </c>
      <c r="E354" s="389">
        <v>41196</v>
      </c>
      <c r="F354" s="387">
        <v>2</v>
      </c>
      <c r="G354" s="387">
        <v>5</v>
      </c>
      <c r="H354" s="388" t="s">
        <v>1146</v>
      </c>
      <c r="M354" s="408"/>
      <c r="N354" s="387"/>
      <c r="O354" s="387"/>
      <c r="V354" s="390"/>
    </row>
    <row r="355" spans="1:22" s="388" customFormat="1" ht="12.75" outlineLevel="2">
      <c r="A355" s="391">
        <v>12</v>
      </c>
      <c r="B355" s="392" t="s">
        <v>1142</v>
      </c>
      <c r="C355" s="392" t="s">
        <v>568</v>
      </c>
      <c r="D355" s="393" t="s">
        <v>422</v>
      </c>
      <c r="E355" s="394">
        <v>41336</v>
      </c>
      <c r="F355" s="391">
        <v>5</v>
      </c>
      <c r="G355" s="391">
        <v>2</v>
      </c>
      <c r="H355" s="393" t="s">
        <v>1144</v>
      </c>
      <c r="I355" s="387"/>
      <c r="M355" s="408"/>
      <c r="N355" s="387"/>
      <c r="O355" s="387"/>
      <c r="V355" s="390"/>
    </row>
    <row r="356" spans="1:22" s="388" customFormat="1" ht="12.75" outlineLevel="1">
      <c r="A356" s="391"/>
      <c r="B356" s="392"/>
      <c r="C356" s="395" t="s">
        <v>569</v>
      </c>
      <c r="D356" s="393"/>
      <c r="E356" s="394"/>
      <c r="F356" s="391">
        <f>SUBTOTAL(9,F353:F355)</f>
        <v>12</v>
      </c>
      <c r="G356" s="391"/>
      <c r="H356" s="393"/>
      <c r="I356" s="387"/>
      <c r="M356" s="408"/>
      <c r="N356" s="387"/>
      <c r="O356" s="387"/>
      <c r="V356" s="390"/>
    </row>
    <row r="357" spans="1:22" s="388" customFormat="1" ht="12.75" outlineLevel="2">
      <c r="A357" s="387">
        <v>12</v>
      </c>
      <c r="B357" s="388" t="s">
        <v>1142</v>
      </c>
      <c r="C357" s="388" t="s">
        <v>570</v>
      </c>
      <c r="D357" s="388" t="s">
        <v>325</v>
      </c>
      <c r="E357" s="389">
        <v>41434</v>
      </c>
      <c r="F357" s="387">
        <v>3</v>
      </c>
      <c r="G357" s="387">
        <v>4</v>
      </c>
      <c r="H357" s="388" t="s">
        <v>1149</v>
      </c>
      <c r="M357" s="408"/>
      <c r="N357" s="387"/>
      <c r="O357" s="387"/>
      <c r="V357" s="390"/>
    </row>
    <row r="358" spans="1:22" s="388" customFormat="1" ht="12.75" outlineLevel="2">
      <c r="A358" s="387">
        <v>12</v>
      </c>
      <c r="B358" s="388" t="s">
        <v>1142</v>
      </c>
      <c r="C358" s="388" t="s">
        <v>570</v>
      </c>
      <c r="D358" s="388" t="s">
        <v>365</v>
      </c>
      <c r="E358" s="389">
        <v>41441</v>
      </c>
      <c r="F358" s="387">
        <v>5</v>
      </c>
      <c r="G358" s="387">
        <v>2</v>
      </c>
      <c r="H358" s="388" t="s">
        <v>1144</v>
      </c>
      <c r="M358" s="408"/>
      <c r="N358" s="387"/>
      <c r="O358" s="387"/>
      <c r="V358" s="390"/>
    </row>
    <row r="359" spans="1:22" s="388" customFormat="1" ht="12.75" outlineLevel="1">
      <c r="A359" s="387"/>
      <c r="C359" s="396" t="s">
        <v>1438</v>
      </c>
      <c r="E359" s="389"/>
      <c r="F359" s="387">
        <f>SUBTOTAL(9,F357:F358)</f>
        <v>8</v>
      </c>
      <c r="G359" s="387"/>
      <c r="M359" s="408"/>
      <c r="N359" s="387"/>
      <c r="O359" s="387"/>
      <c r="V359" s="390"/>
    </row>
    <row r="360" spans="1:22" s="388" customFormat="1" ht="12.75" outlineLevel="2">
      <c r="A360" s="387">
        <v>12</v>
      </c>
      <c r="B360" s="393" t="s">
        <v>1142</v>
      </c>
      <c r="C360" s="393" t="s">
        <v>1996</v>
      </c>
      <c r="D360" s="393" t="s">
        <v>416</v>
      </c>
      <c r="E360" s="397">
        <v>41196</v>
      </c>
      <c r="F360" s="391">
        <v>6</v>
      </c>
      <c r="G360" s="391">
        <v>1</v>
      </c>
      <c r="H360" s="393" t="s">
        <v>1143</v>
      </c>
      <c r="M360" s="408"/>
      <c r="N360" s="387"/>
      <c r="O360" s="387"/>
      <c r="V360" s="390"/>
    </row>
    <row r="361" spans="1:22" s="388" customFormat="1" ht="12.75" outlineLevel="2">
      <c r="A361" s="387">
        <v>12</v>
      </c>
      <c r="B361" s="388" t="s">
        <v>1142</v>
      </c>
      <c r="C361" s="388" t="s">
        <v>1996</v>
      </c>
      <c r="D361" s="388" t="s">
        <v>325</v>
      </c>
      <c r="E361" s="389">
        <v>41434</v>
      </c>
      <c r="F361" s="387">
        <v>6</v>
      </c>
      <c r="G361" s="387">
        <v>1</v>
      </c>
      <c r="H361" s="388" t="s">
        <v>1143</v>
      </c>
      <c r="M361" s="408"/>
      <c r="N361" s="387"/>
      <c r="O361" s="387"/>
      <c r="V361" s="390"/>
    </row>
    <row r="362" spans="1:22" s="388" customFormat="1" ht="12.75" outlineLevel="1">
      <c r="A362" s="387"/>
      <c r="C362" s="396" t="s">
        <v>1997</v>
      </c>
      <c r="E362" s="389"/>
      <c r="F362" s="387">
        <f>SUBTOTAL(9,F360:F361)</f>
        <v>12</v>
      </c>
      <c r="G362" s="387"/>
      <c r="M362" s="408"/>
      <c r="N362" s="387"/>
      <c r="O362" s="387"/>
      <c r="V362" s="390"/>
    </row>
    <row r="363" spans="1:22" s="388" customFormat="1" ht="12.75" outlineLevel="2">
      <c r="A363" s="387">
        <v>12</v>
      </c>
      <c r="B363" s="388" t="s">
        <v>1142</v>
      </c>
      <c r="C363" s="388" t="s">
        <v>1503</v>
      </c>
      <c r="D363" s="388" t="s">
        <v>416</v>
      </c>
      <c r="E363" s="389">
        <v>41196</v>
      </c>
      <c r="F363" s="387">
        <v>4</v>
      </c>
      <c r="G363" s="387">
        <v>3</v>
      </c>
      <c r="H363" s="388" t="s">
        <v>1150</v>
      </c>
      <c r="M363" s="408"/>
      <c r="N363" s="387"/>
      <c r="O363" s="387"/>
      <c r="V363" s="390"/>
    </row>
    <row r="364" spans="1:22" s="388" customFormat="1" ht="12.75" outlineLevel="1">
      <c r="A364" s="387"/>
      <c r="C364" s="396" t="s">
        <v>1506</v>
      </c>
      <c r="E364" s="389"/>
      <c r="F364" s="387">
        <f>SUBTOTAL(9,F363:F363)</f>
        <v>4</v>
      </c>
      <c r="G364" s="387"/>
      <c r="M364" s="408"/>
      <c r="N364" s="387"/>
      <c r="O364" s="387"/>
      <c r="V364" s="390"/>
    </row>
    <row r="365" spans="1:22" s="388" customFormat="1" ht="12.75" outlineLevel="2">
      <c r="A365" s="387">
        <v>12</v>
      </c>
      <c r="B365" s="388" t="s">
        <v>1142</v>
      </c>
      <c r="C365" s="388" t="s">
        <v>1147</v>
      </c>
      <c r="D365" s="388" t="s">
        <v>325</v>
      </c>
      <c r="E365" s="389">
        <v>41434</v>
      </c>
      <c r="F365" s="387">
        <v>4</v>
      </c>
      <c r="G365" s="387">
        <v>3</v>
      </c>
      <c r="H365" s="388" t="s">
        <v>1150</v>
      </c>
      <c r="M365" s="408"/>
      <c r="N365" s="387"/>
      <c r="O365" s="387"/>
      <c r="V365" s="390"/>
    </row>
    <row r="366" spans="1:22" s="388" customFormat="1" ht="12.75" outlineLevel="1">
      <c r="A366" s="387"/>
      <c r="C366" s="396" t="s">
        <v>1148</v>
      </c>
      <c r="E366" s="389"/>
      <c r="F366" s="387">
        <f>SUBTOTAL(9,F365:F365)</f>
        <v>4</v>
      </c>
      <c r="G366" s="387"/>
      <c r="M366" s="408"/>
      <c r="N366" s="387"/>
      <c r="O366" s="387"/>
      <c r="V366" s="390"/>
    </row>
    <row r="367" spans="1:22" s="388" customFormat="1" ht="12.75" outlineLevel="2">
      <c r="A367" s="387">
        <v>12</v>
      </c>
      <c r="B367" s="388" t="s">
        <v>1142</v>
      </c>
      <c r="C367" s="388" t="s">
        <v>1998</v>
      </c>
      <c r="D367" s="388" t="s">
        <v>416</v>
      </c>
      <c r="E367" s="389">
        <v>41196</v>
      </c>
      <c r="F367" s="387">
        <v>1</v>
      </c>
      <c r="G367" s="387">
        <v>6</v>
      </c>
      <c r="H367" s="388" t="s">
        <v>1145</v>
      </c>
      <c r="M367" s="408"/>
      <c r="N367" s="387"/>
      <c r="O367" s="387"/>
      <c r="V367" s="390"/>
    </row>
    <row r="368" spans="1:22" s="388" customFormat="1" ht="12.75" outlineLevel="1">
      <c r="A368" s="387"/>
      <c r="C368" s="396" t="s">
        <v>1999</v>
      </c>
      <c r="E368" s="389"/>
      <c r="F368" s="387">
        <f>SUBTOTAL(9,F367:F367)</f>
        <v>1</v>
      </c>
      <c r="G368" s="387"/>
      <c r="M368" s="408"/>
      <c r="N368" s="387"/>
      <c r="O368" s="387"/>
      <c r="V368" s="390"/>
    </row>
    <row r="369" spans="1:22" s="388" customFormat="1" ht="12.75" outlineLevel="2">
      <c r="A369" s="391">
        <v>12</v>
      </c>
      <c r="B369" s="392" t="s">
        <v>1142</v>
      </c>
      <c r="C369" s="392" t="s">
        <v>1688</v>
      </c>
      <c r="D369" s="393" t="s">
        <v>422</v>
      </c>
      <c r="E369" s="394">
        <v>41336</v>
      </c>
      <c r="F369" s="391">
        <v>4</v>
      </c>
      <c r="G369" s="391">
        <v>3</v>
      </c>
      <c r="H369" s="393" t="s">
        <v>1150</v>
      </c>
      <c r="I369" s="387"/>
      <c r="M369" s="408"/>
      <c r="N369" s="387"/>
      <c r="O369" s="387"/>
      <c r="V369" s="390"/>
    </row>
    <row r="370" spans="1:22" s="388" customFormat="1" ht="12.75" outlineLevel="1">
      <c r="A370" s="391"/>
      <c r="B370" s="392"/>
      <c r="C370" s="395" t="s">
        <v>1690</v>
      </c>
      <c r="D370" s="393"/>
      <c r="E370" s="394"/>
      <c r="F370" s="391">
        <f>SUBTOTAL(9,F369:F369)</f>
        <v>4</v>
      </c>
      <c r="G370" s="391"/>
      <c r="H370" s="393"/>
      <c r="I370" s="387"/>
      <c r="M370" s="408"/>
      <c r="N370" s="387"/>
      <c r="O370" s="387"/>
      <c r="V370" s="390"/>
    </row>
    <row r="371" spans="1:22" s="388" customFormat="1" ht="12.75" outlineLevel="2">
      <c r="A371" s="391">
        <v>12</v>
      </c>
      <c r="B371" s="392" t="s">
        <v>1142</v>
      </c>
      <c r="C371" s="392" t="s">
        <v>749</v>
      </c>
      <c r="D371" s="393" t="s">
        <v>422</v>
      </c>
      <c r="E371" s="394">
        <v>41336</v>
      </c>
      <c r="F371" s="391">
        <v>6</v>
      </c>
      <c r="G371" s="391">
        <v>1</v>
      </c>
      <c r="H371" s="393" t="s">
        <v>1143</v>
      </c>
      <c r="I371" s="387"/>
      <c r="M371" s="408"/>
      <c r="N371" s="387"/>
      <c r="O371" s="387"/>
      <c r="V371" s="390"/>
    </row>
    <row r="372" spans="1:22" s="388" customFormat="1" ht="12.75" outlineLevel="1">
      <c r="A372" s="391"/>
      <c r="B372" s="392"/>
      <c r="C372" s="395" t="s">
        <v>751</v>
      </c>
      <c r="D372" s="393"/>
      <c r="E372" s="394"/>
      <c r="F372" s="391">
        <f>SUBTOTAL(9,F371:F371)</f>
        <v>6</v>
      </c>
      <c r="G372" s="391"/>
      <c r="H372" s="393"/>
      <c r="I372" s="387"/>
      <c r="M372" s="408"/>
      <c r="N372" s="387"/>
      <c r="O372" s="387"/>
      <c r="V372" s="390"/>
    </row>
    <row r="373" spans="1:22" s="388" customFormat="1" ht="12.75" outlineLevel="2">
      <c r="A373" s="387">
        <v>12</v>
      </c>
      <c r="B373" s="388" t="s">
        <v>1142</v>
      </c>
      <c r="C373" s="388" t="s">
        <v>407</v>
      </c>
      <c r="D373" s="388" t="s">
        <v>416</v>
      </c>
      <c r="E373" s="389">
        <v>41196</v>
      </c>
      <c r="F373" s="387">
        <v>3</v>
      </c>
      <c r="G373" s="387">
        <v>4</v>
      </c>
      <c r="H373" s="388" t="s">
        <v>1149</v>
      </c>
      <c r="M373" s="408"/>
      <c r="N373" s="387"/>
      <c r="O373" s="387"/>
      <c r="V373" s="390"/>
    </row>
    <row r="374" spans="1:22" s="388" customFormat="1" ht="12.75" outlineLevel="2">
      <c r="A374" s="387">
        <v>12</v>
      </c>
      <c r="B374" s="388" t="s">
        <v>1142</v>
      </c>
      <c r="C374" s="388" t="s">
        <v>407</v>
      </c>
      <c r="D374" s="388" t="s">
        <v>325</v>
      </c>
      <c r="E374" s="389">
        <v>41434</v>
      </c>
      <c r="F374" s="387">
        <v>5</v>
      </c>
      <c r="G374" s="387">
        <v>2</v>
      </c>
      <c r="H374" s="388" t="s">
        <v>1144</v>
      </c>
      <c r="M374" s="408"/>
      <c r="N374" s="387"/>
      <c r="O374" s="387"/>
      <c r="V374" s="390"/>
    </row>
    <row r="375" spans="1:22" s="388" customFormat="1" ht="12.75" outlineLevel="2">
      <c r="A375" s="387">
        <v>12</v>
      </c>
      <c r="B375" s="388" t="s">
        <v>1142</v>
      </c>
      <c r="C375" s="388" t="s">
        <v>407</v>
      </c>
      <c r="D375" s="388" t="s">
        <v>365</v>
      </c>
      <c r="E375" s="389">
        <v>41441</v>
      </c>
      <c r="F375" s="387">
        <v>6</v>
      </c>
      <c r="G375" s="387">
        <v>1</v>
      </c>
      <c r="H375" s="388" t="s">
        <v>1143</v>
      </c>
      <c r="M375" s="408"/>
      <c r="N375" s="387"/>
      <c r="O375" s="387"/>
      <c r="V375" s="390"/>
    </row>
    <row r="376" spans="1:22" s="399" customFormat="1" ht="12.75" outlineLevel="1">
      <c r="A376" s="398"/>
      <c r="C376" s="399" t="s">
        <v>412</v>
      </c>
      <c r="D376" s="104" t="s">
        <v>1446</v>
      </c>
      <c r="E376" s="400"/>
      <c r="F376" s="398">
        <f>SUBTOTAL(9,F373:F375)</f>
        <v>14</v>
      </c>
      <c r="G376" s="398"/>
      <c r="M376" s="409"/>
      <c r="N376" s="398"/>
      <c r="O376" s="398"/>
      <c r="V376" s="401"/>
    </row>
    <row r="377" spans="1:22" s="388" customFormat="1" ht="12.75" outlineLevel="2">
      <c r="A377" s="391">
        <v>12</v>
      </c>
      <c r="B377" s="392" t="s">
        <v>1142</v>
      </c>
      <c r="C377" s="392" t="s">
        <v>414</v>
      </c>
      <c r="D377" s="393" t="s">
        <v>422</v>
      </c>
      <c r="E377" s="394">
        <v>41336</v>
      </c>
      <c r="F377" s="391">
        <v>2</v>
      </c>
      <c r="G377" s="391">
        <v>5</v>
      </c>
      <c r="H377" s="393" t="s">
        <v>1146</v>
      </c>
      <c r="I377" s="387"/>
      <c r="M377" s="408"/>
      <c r="N377" s="387"/>
      <c r="O377" s="387"/>
      <c r="V377" s="390"/>
    </row>
    <row r="378" spans="1:22" s="388" customFormat="1" ht="12.75" outlineLevel="1">
      <c r="A378" s="391"/>
      <c r="B378" s="392"/>
      <c r="C378" s="395" t="s">
        <v>415</v>
      </c>
      <c r="D378" s="393"/>
      <c r="E378" s="394"/>
      <c r="F378" s="391">
        <f>SUBTOTAL(9,F377:F377)</f>
        <v>2</v>
      </c>
      <c r="G378" s="391"/>
      <c r="H378" s="393"/>
      <c r="I378" s="387"/>
      <c r="M378" s="408"/>
      <c r="N378" s="387"/>
      <c r="O378" s="387"/>
      <c r="V378" s="390"/>
    </row>
    <row r="379" spans="1:22" s="388" customFormat="1" ht="12.75" outlineLevel="2">
      <c r="A379" s="391">
        <v>12</v>
      </c>
      <c r="B379" s="392" t="s">
        <v>1142</v>
      </c>
      <c r="C379" s="392" t="s">
        <v>417</v>
      </c>
      <c r="D379" s="393" t="s">
        <v>422</v>
      </c>
      <c r="E379" s="394">
        <v>41336</v>
      </c>
      <c r="F379" s="391">
        <v>3</v>
      </c>
      <c r="G379" s="391">
        <v>4</v>
      </c>
      <c r="H379" s="393" t="s">
        <v>1149</v>
      </c>
      <c r="I379" s="387"/>
      <c r="M379" s="408"/>
      <c r="N379" s="387"/>
      <c r="O379" s="387"/>
      <c r="V379" s="390"/>
    </row>
    <row r="380" spans="1:22" s="388" customFormat="1" ht="12.75" outlineLevel="2">
      <c r="A380" s="387">
        <v>12</v>
      </c>
      <c r="B380" s="388" t="s">
        <v>1142</v>
      </c>
      <c r="C380" s="388" t="s">
        <v>417</v>
      </c>
      <c r="D380" s="388" t="s">
        <v>325</v>
      </c>
      <c r="E380" s="389">
        <v>41434</v>
      </c>
      <c r="F380" s="387">
        <v>2</v>
      </c>
      <c r="G380" s="387">
        <v>5</v>
      </c>
      <c r="H380" s="388" t="s">
        <v>1146</v>
      </c>
      <c r="M380" s="408"/>
      <c r="N380" s="387"/>
      <c r="O380" s="387"/>
      <c r="V380" s="390"/>
    </row>
    <row r="381" spans="1:22" s="388" customFormat="1" ht="12.75" outlineLevel="1">
      <c r="A381" s="387"/>
      <c r="C381" s="396" t="s">
        <v>418</v>
      </c>
      <c r="E381" s="389"/>
      <c r="F381" s="387">
        <f>SUBTOTAL(9,F379:F380)</f>
        <v>5</v>
      </c>
      <c r="G381" s="387"/>
      <c r="M381" s="408"/>
      <c r="N381" s="387"/>
      <c r="O381" s="387"/>
      <c r="V381" s="390"/>
    </row>
    <row r="382" spans="1:22" s="388" customFormat="1" ht="12.75" outlineLevel="2">
      <c r="A382" s="387">
        <v>13</v>
      </c>
      <c r="B382" s="388" t="s">
        <v>1151</v>
      </c>
      <c r="C382" s="388" t="s">
        <v>429</v>
      </c>
      <c r="D382" s="388" t="s">
        <v>416</v>
      </c>
      <c r="E382" s="389">
        <v>41196</v>
      </c>
      <c r="F382" s="387">
        <v>3</v>
      </c>
      <c r="G382" s="387">
        <v>4</v>
      </c>
      <c r="H382" s="388" t="s">
        <v>1155</v>
      </c>
      <c r="M382" s="408"/>
      <c r="N382" s="387"/>
      <c r="O382" s="387"/>
      <c r="V382" s="390"/>
    </row>
    <row r="383" spans="1:22" s="388" customFormat="1" ht="12.75" outlineLevel="2">
      <c r="A383" s="387">
        <v>13</v>
      </c>
      <c r="B383" s="388" t="s">
        <v>1151</v>
      </c>
      <c r="C383" s="388" t="s">
        <v>429</v>
      </c>
      <c r="D383" s="388" t="s">
        <v>325</v>
      </c>
      <c r="E383" s="389">
        <v>41434</v>
      </c>
      <c r="F383" s="387">
        <v>2</v>
      </c>
      <c r="G383" s="387">
        <v>5</v>
      </c>
      <c r="H383" s="388" t="s">
        <v>1153</v>
      </c>
      <c r="M383" s="408"/>
      <c r="N383" s="387"/>
      <c r="O383" s="387"/>
      <c r="V383" s="390"/>
    </row>
    <row r="384" spans="1:22" s="388" customFormat="1" ht="12.75" outlineLevel="1">
      <c r="A384" s="387"/>
      <c r="C384" s="396" t="s">
        <v>430</v>
      </c>
      <c r="E384" s="389"/>
      <c r="F384" s="387">
        <f>SUBTOTAL(9,F382:F383)</f>
        <v>5</v>
      </c>
      <c r="G384" s="387"/>
      <c r="M384" s="408"/>
      <c r="N384" s="387"/>
      <c r="O384" s="387"/>
      <c r="V384" s="390"/>
    </row>
    <row r="385" spans="1:22" s="388" customFormat="1" ht="12.75" outlineLevel="2">
      <c r="A385" s="387">
        <v>13</v>
      </c>
      <c r="B385" s="393" t="s">
        <v>1151</v>
      </c>
      <c r="C385" s="393" t="s">
        <v>1286</v>
      </c>
      <c r="D385" s="393" t="s">
        <v>416</v>
      </c>
      <c r="E385" s="397">
        <v>41196</v>
      </c>
      <c r="F385" s="391">
        <v>2</v>
      </c>
      <c r="G385" s="391">
        <v>5</v>
      </c>
      <c r="H385" s="393" t="s">
        <v>1153</v>
      </c>
      <c r="M385" s="408"/>
      <c r="N385" s="387"/>
      <c r="O385" s="387"/>
      <c r="V385" s="390"/>
    </row>
    <row r="386" spans="1:22" s="388" customFormat="1" ht="12.75" outlineLevel="2">
      <c r="A386" s="391">
        <v>13</v>
      </c>
      <c r="B386" s="392" t="s">
        <v>1151</v>
      </c>
      <c r="C386" s="392" t="s">
        <v>1008</v>
      </c>
      <c r="D386" s="393" t="s">
        <v>422</v>
      </c>
      <c r="E386" s="394">
        <v>41336</v>
      </c>
      <c r="F386" s="391">
        <v>4</v>
      </c>
      <c r="G386" s="391">
        <v>3</v>
      </c>
      <c r="H386" s="393" t="s">
        <v>1157</v>
      </c>
      <c r="I386" s="387"/>
      <c r="M386" s="408"/>
      <c r="N386" s="387"/>
      <c r="O386" s="387"/>
      <c r="V386" s="390"/>
    </row>
    <row r="387" spans="1:22" s="388" customFormat="1" ht="12.75" outlineLevel="1">
      <c r="A387" s="391"/>
      <c r="B387" s="392"/>
      <c r="C387" s="395" t="s">
        <v>1287</v>
      </c>
      <c r="D387" s="393"/>
      <c r="E387" s="394"/>
      <c r="F387" s="391">
        <f>SUBTOTAL(9,F385:F386)</f>
        <v>6</v>
      </c>
      <c r="G387" s="391"/>
      <c r="H387" s="393"/>
      <c r="I387" s="387"/>
      <c r="M387" s="408"/>
      <c r="N387" s="387"/>
      <c r="O387" s="387"/>
      <c r="V387" s="390"/>
    </row>
    <row r="388" spans="1:22" s="388" customFormat="1" ht="12.75" outlineLevel="2">
      <c r="A388" s="387">
        <v>13</v>
      </c>
      <c r="B388" s="388" t="s">
        <v>1151</v>
      </c>
      <c r="C388" s="388" t="s">
        <v>467</v>
      </c>
      <c r="D388" s="388" t="s">
        <v>416</v>
      </c>
      <c r="E388" s="389">
        <v>41196</v>
      </c>
      <c r="F388" s="387">
        <v>4</v>
      </c>
      <c r="G388" s="387">
        <v>3</v>
      </c>
      <c r="H388" s="388" t="s">
        <v>1157</v>
      </c>
      <c r="M388" s="408"/>
      <c r="N388" s="387"/>
      <c r="O388" s="387"/>
      <c r="V388" s="390"/>
    </row>
    <row r="389" spans="1:22" s="388" customFormat="1" ht="12.75" outlineLevel="1">
      <c r="A389" s="387"/>
      <c r="C389" s="396" t="s">
        <v>468</v>
      </c>
      <c r="E389" s="389"/>
      <c r="F389" s="387">
        <f>SUBTOTAL(9,F388:F388)</f>
        <v>4</v>
      </c>
      <c r="G389" s="387"/>
      <c r="M389" s="408"/>
      <c r="N389" s="387"/>
      <c r="O389" s="387"/>
      <c r="V389" s="390"/>
    </row>
    <row r="390" spans="1:22" s="388" customFormat="1" ht="12.75" outlineLevel="2">
      <c r="A390" s="391">
        <v>13</v>
      </c>
      <c r="B390" s="392" t="s">
        <v>1151</v>
      </c>
      <c r="C390" s="392" t="s">
        <v>245</v>
      </c>
      <c r="D390" s="393" t="s">
        <v>422</v>
      </c>
      <c r="E390" s="394">
        <v>41336</v>
      </c>
      <c r="F390" s="391">
        <v>5</v>
      </c>
      <c r="G390" s="391">
        <v>2</v>
      </c>
      <c r="H390" s="393" t="s">
        <v>1154</v>
      </c>
      <c r="I390" s="387"/>
      <c r="M390" s="408"/>
      <c r="N390" s="387"/>
      <c r="O390" s="387"/>
      <c r="V390" s="390"/>
    </row>
    <row r="391" spans="1:22" s="388" customFormat="1" ht="12.75" outlineLevel="1">
      <c r="A391" s="391"/>
      <c r="B391" s="392"/>
      <c r="C391" s="395" t="s">
        <v>248</v>
      </c>
      <c r="D391" s="393"/>
      <c r="E391" s="394"/>
      <c r="F391" s="391">
        <f>SUBTOTAL(9,F390:F390)</f>
        <v>5</v>
      </c>
      <c r="G391" s="391"/>
      <c r="H391" s="393"/>
      <c r="I391" s="387"/>
      <c r="M391" s="408"/>
      <c r="N391" s="387"/>
      <c r="O391" s="387"/>
      <c r="V391" s="390"/>
    </row>
    <row r="392" spans="1:22" s="388" customFormat="1" ht="12.75" outlineLevel="2">
      <c r="A392" s="387">
        <v>13</v>
      </c>
      <c r="B392" s="393" t="s">
        <v>1151</v>
      </c>
      <c r="C392" s="393" t="s">
        <v>138</v>
      </c>
      <c r="D392" s="393" t="s">
        <v>416</v>
      </c>
      <c r="E392" s="397">
        <v>41196</v>
      </c>
      <c r="F392" s="391">
        <v>6</v>
      </c>
      <c r="G392" s="391">
        <v>1</v>
      </c>
      <c r="H392" s="393" t="s">
        <v>1156</v>
      </c>
      <c r="M392" s="408"/>
      <c r="N392" s="387"/>
      <c r="O392" s="387"/>
      <c r="V392" s="390"/>
    </row>
    <row r="393" spans="1:22" s="388" customFormat="1" ht="12.75" outlineLevel="2">
      <c r="A393" s="391">
        <v>13</v>
      </c>
      <c r="B393" s="388" t="s">
        <v>1151</v>
      </c>
      <c r="C393" s="388" t="s">
        <v>138</v>
      </c>
      <c r="D393" s="388" t="s">
        <v>416</v>
      </c>
      <c r="E393" s="389">
        <v>41196</v>
      </c>
      <c r="F393" s="387">
        <v>5</v>
      </c>
      <c r="G393" s="387">
        <v>2</v>
      </c>
      <c r="H393" s="388" t="s">
        <v>1154</v>
      </c>
      <c r="M393" s="408"/>
      <c r="N393" s="387"/>
      <c r="O393" s="387"/>
      <c r="V393" s="390"/>
    </row>
    <row r="394" spans="1:22" s="388" customFormat="1" ht="12.75" outlineLevel="2">
      <c r="A394" s="391">
        <v>13</v>
      </c>
      <c r="B394" s="392" t="s">
        <v>1151</v>
      </c>
      <c r="C394" s="392" t="s">
        <v>138</v>
      </c>
      <c r="D394" s="393" t="s">
        <v>422</v>
      </c>
      <c r="E394" s="394">
        <v>41336</v>
      </c>
      <c r="F394" s="391">
        <v>2</v>
      </c>
      <c r="G394" s="391">
        <v>5</v>
      </c>
      <c r="H394" s="393" t="s">
        <v>1153</v>
      </c>
      <c r="I394" s="387"/>
      <c r="M394" s="408"/>
      <c r="N394" s="387"/>
      <c r="O394" s="387"/>
      <c r="V394" s="390"/>
    </row>
    <row r="395" spans="1:22" s="399" customFormat="1" ht="12.75" outlineLevel="1">
      <c r="A395" s="404"/>
      <c r="B395" s="405"/>
      <c r="C395" s="405" t="s">
        <v>139</v>
      </c>
      <c r="D395" s="104" t="s">
        <v>1446</v>
      </c>
      <c r="E395" s="406"/>
      <c r="F395" s="404">
        <f>SUBTOTAL(9,F392:F394)</f>
        <v>13</v>
      </c>
      <c r="G395" s="404"/>
      <c r="H395" s="407"/>
      <c r="I395" s="398"/>
      <c r="M395" s="409"/>
      <c r="N395" s="398"/>
      <c r="O395" s="398"/>
      <c r="V395" s="401"/>
    </row>
    <row r="396" spans="1:22" s="388" customFormat="1" ht="12.75" outlineLevel="2">
      <c r="A396" s="387">
        <v>13</v>
      </c>
      <c r="B396" s="388" t="s">
        <v>1151</v>
      </c>
      <c r="C396" s="388" t="s">
        <v>116</v>
      </c>
      <c r="D396" s="388" t="s">
        <v>325</v>
      </c>
      <c r="E396" s="389">
        <v>41434</v>
      </c>
      <c r="F396" s="387">
        <v>6</v>
      </c>
      <c r="G396" s="387">
        <v>1</v>
      </c>
      <c r="H396" s="388" t="s">
        <v>1156</v>
      </c>
      <c r="M396" s="408"/>
      <c r="N396" s="387"/>
      <c r="O396" s="387"/>
      <c r="V396" s="390"/>
    </row>
    <row r="397" spans="1:22" s="388" customFormat="1" ht="12.75" outlineLevel="1">
      <c r="A397" s="387"/>
      <c r="C397" s="396" t="s">
        <v>136</v>
      </c>
      <c r="E397" s="389"/>
      <c r="F397" s="387">
        <f>SUBTOTAL(9,F396:F396)</f>
        <v>6</v>
      </c>
      <c r="G397" s="387"/>
      <c r="M397" s="408"/>
      <c r="N397" s="387"/>
      <c r="O397" s="387"/>
      <c r="V397" s="390"/>
    </row>
    <row r="398" spans="1:22" s="388" customFormat="1" ht="12.75" outlineLevel="2">
      <c r="A398" s="387">
        <v>13</v>
      </c>
      <c r="B398" s="388" t="s">
        <v>1151</v>
      </c>
      <c r="C398" s="388" t="s">
        <v>93</v>
      </c>
      <c r="D398" s="388" t="s">
        <v>325</v>
      </c>
      <c r="E398" s="389">
        <v>41434</v>
      </c>
      <c r="F398" s="387">
        <v>5</v>
      </c>
      <c r="G398" s="387">
        <v>2</v>
      </c>
      <c r="H398" s="388" t="s">
        <v>1154</v>
      </c>
      <c r="M398" s="408"/>
      <c r="N398" s="387"/>
      <c r="O398" s="387"/>
      <c r="V398" s="390"/>
    </row>
    <row r="399" spans="1:22" s="388" customFormat="1" ht="12.75" outlineLevel="2">
      <c r="A399" s="387">
        <v>13</v>
      </c>
      <c r="B399" s="388" t="s">
        <v>1151</v>
      </c>
      <c r="C399" s="388" t="s">
        <v>93</v>
      </c>
      <c r="D399" s="388" t="s">
        <v>365</v>
      </c>
      <c r="E399" s="389">
        <v>41440</v>
      </c>
      <c r="F399" s="387">
        <v>3</v>
      </c>
      <c r="G399" s="387">
        <v>4</v>
      </c>
      <c r="H399" s="388" t="s">
        <v>1155</v>
      </c>
      <c r="M399" s="408"/>
      <c r="N399" s="387"/>
      <c r="O399" s="387"/>
      <c r="V399" s="390"/>
    </row>
    <row r="400" spans="1:22" s="388" customFormat="1" ht="12.75" outlineLevel="1">
      <c r="A400" s="387"/>
      <c r="C400" s="396" t="s">
        <v>94</v>
      </c>
      <c r="E400" s="389"/>
      <c r="F400" s="387">
        <f>SUBTOTAL(9,F398:F399)</f>
        <v>8</v>
      </c>
      <c r="G400" s="387"/>
      <c r="M400" s="408"/>
      <c r="N400" s="387"/>
      <c r="O400" s="387"/>
      <c r="V400" s="390"/>
    </row>
    <row r="401" spans="1:22" s="388" customFormat="1" ht="12.75" outlineLevel="2">
      <c r="A401" s="391">
        <v>13</v>
      </c>
      <c r="B401" s="392" t="s">
        <v>1151</v>
      </c>
      <c r="C401" s="392" t="s">
        <v>190</v>
      </c>
      <c r="D401" s="393" t="s">
        <v>422</v>
      </c>
      <c r="E401" s="394">
        <v>41336</v>
      </c>
      <c r="F401" s="391">
        <v>3</v>
      </c>
      <c r="G401" s="391">
        <v>4</v>
      </c>
      <c r="H401" s="393" t="s">
        <v>1155</v>
      </c>
      <c r="I401" s="387"/>
      <c r="M401" s="408"/>
      <c r="N401" s="387"/>
      <c r="O401" s="387"/>
      <c r="V401" s="390"/>
    </row>
    <row r="402" spans="1:22" s="388" customFormat="1" ht="12.75" outlineLevel="2">
      <c r="A402" s="387">
        <v>13</v>
      </c>
      <c r="B402" s="388" t="s">
        <v>1151</v>
      </c>
      <c r="C402" s="388" t="s">
        <v>190</v>
      </c>
      <c r="D402" s="388" t="s">
        <v>325</v>
      </c>
      <c r="E402" s="389">
        <v>41434</v>
      </c>
      <c r="F402" s="387">
        <v>3</v>
      </c>
      <c r="G402" s="387">
        <v>4</v>
      </c>
      <c r="H402" s="388" t="s">
        <v>1155</v>
      </c>
      <c r="M402" s="408"/>
      <c r="N402" s="387"/>
      <c r="O402" s="387"/>
      <c r="V402" s="390"/>
    </row>
    <row r="403" spans="1:22" s="388" customFormat="1" ht="12.75" outlineLevel="1">
      <c r="A403" s="387"/>
      <c r="C403" s="396" t="s">
        <v>191</v>
      </c>
      <c r="E403" s="389"/>
      <c r="F403" s="387">
        <f>SUBTOTAL(9,F401:F402)</f>
        <v>6</v>
      </c>
      <c r="G403" s="387"/>
      <c r="M403" s="408"/>
      <c r="N403" s="387"/>
      <c r="O403" s="387"/>
      <c r="V403" s="390"/>
    </row>
    <row r="404" spans="1:22" s="388" customFormat="1" ht="12.75" outlineLevel="2">
      <c r="A404" s="391">
        <v>13</v>
      </c>
      <c r="B404" s="392" t="s">
        <v>1151</v>
      </c>
      <c r="C404" s="392" t="s">
        <v>178</v>
      </c>
      <c r="D404" s="393" t="s">
        <v>422</v>
      </c>
      <c r="E404" s="394">
        <v>41336</v>
      </c>
      <c r="F404" s="391">
        <v>6</v>
      </c>
      <c r="G404" s="391">
        <v>1</v>
      </c>
      <c r="H404" s="393" t="s">
        <v>1156</v>
      </c>
      <c r="I404" s="387"/>
      <c r="M404" s="408"/>
      <c r="N404" s="387"/>
      <c r="O404" s="387"/>
      <c r="V404" s="390"/>
    </row>
    <row r="405" spans="1:22" s="388" customFormat="1" ht="12.75" outlineLevel="2">
      <c r="A405" s="387">
        <v>13</v>
      </c>
      <c r="B405" s="388" t="s">
        <v>1151</v>
      </c>
      <c r="C405" s="388" t="s">
        <v>178</v>
      </c>
      <c r="D405" s="388" t="s">
        <v>325</v>
      </c>
      <c r="E405" s="389">
        <v>41434</v>
      </c>
      <c r="F405" s="387">
        <v>1</v>
      </c>
      <c r="G405" s="387">
        <v>6</v>
      </c>
      <c r="H405" s="388" t="s">
        <v>1152</v>
      </c>
      <c r="M405" s="408"/>
      <c r="N405" s="387"/>
      <c r="O405" s="387"/>
      <c r="V405" s="390"/>
    </row>
    <row r="406" spans="1:22" s="388" customFormat="1" ht="12.75" outlineLevel="1">
      <c r="A406" s="387"/>
      <c r="C406" s="396" t="s">
        <v>179</v>
      </c>
      <c r="E406" s="389"/>
      <c r="F406" s="387">
        <f>SUBTOTAL(9,F404:F405)</f>
        <v>7</v>
      </c>
      <c r="G406" s="387"/>
      <c r="M406" s="408"/>
      <c r="N406" s="387"/>
      <c r="O406" s="387"/>
      <c r="V406" s="390"/>
    </row>
    <row r="407" spans="1:22" s="388" customFormat="1" ht="12.75" outlineLevel="2">
      <c r="A407" s="387">
        <v>13</v>
      </c>
      <c r="B407" s="388" t="s">
        <v>1151</v>
      </c>
      <c r="C407" s="388" t="s">
        <v>749</v>
      </c>
      <c r="D407" s="388" t="s">
        <v>325</v>
      </c>
      <c r="E407" s="389">
        <v>41434</v>
      </c>
      <c r="F407" s="387">
        <v>4</v>
      </c>
      <c r="G407" s="387">
        <v>3</v>
      </c>
      <c r="H407" s="388" t="s">
        <v>1157</v>
      </c>
      <c r="M407" s="408"/>
      <c r="N407" s="387"/>
      <c r="O407" s="387"/>
      <c r="V407" s="390"/>
    </row>
    <row r="408" spans="1:22" s="388" customFormat="1" ht="12.75" outlineLevel="1">
      <c r="A408" s="387"/>
      <c r="C408" s="396" t="s">
        <v>751</v>
      </c>
      <c r="E408" s="389"/>
      <c r="F408" s="387">
        <f>SUBTOTAL(9,F407:F407)</f>
        <v>4</v>
      </c>
      <c r="G408" s="387"/>
      <c r="M408" s="408"/>
      <c r="N408" s="387"/>
      <c r="O408" s="387"/>
      <c r="V408" s="390"/>
    </row>
    <row r="409" spans="1:22" s="388" customFormat="1" ht="12.75" outlineLevel="2">
      <c r="A409" s="391">
        <v>13</v>
      </c>
      <c r="B409" s="392" t="s">
        <v>1151</v>
      </c>
      <c r="C409" s="392" t="s">
        <v>228</v>
      </c>
      <c r="D409" s="393" t="s">
        <v>422</v>
      </c>
      <c r="E409" s="394">
        <v>41336</v>
      </c>
      <c r="F409" s="391">
        <v>1</v>
      </c>
      <c r="G409" s="391">
        <v>6</v>
      </c>
      <c r="H409" s="393" t="s">
        <v>1152</v>
      </c>
      <c r="I409" s="387"/>
      <c r="M409" s="408"/>
      <c r="N409" s="387"/>
      <c r="O409" s="387"/>
      <c r="V409" s="390"/>
    </row>
    <row r="410" spans="1:22" s="388" customFormat="1" ht="12.75" outlineLevel="1">
      <c r="A410" s="391"/>
      <c r="B410" s="392"/>
      <c r="C410" s="395" t="s">
        <v>229</v>
      </c>
      <c r="D410" s="393"/>
      <c r="E410" s="394"/>
      <c r="F410" s="391">
        <f>SUBTOTAL(9,F409:F409)</f>
        <v>1</v>
      </c>
      <c r="G410" s="391"/>
      <c r="H410" s="393"/>
      <c r="I410" s="387"/>
      <c r="M410" s="408"/>
      <c r="N410" s="387"/>
      <c r="O410" s="387"/>
      <c r="V410" s="390"/>
    </row>
    <row r="411" spans="1:22" s="388" customFormat="1" ht="12.75" outlineLevel="2">
      <c r="A411" s="387">
        <v>13</v>
      </c>
      <c r="B411" s="393" t="s">
        <v>1151</v>
      </c>
      <c r="C411" s="393" t="s">
        <v>354</v>
      </c>
      <c r="D411" s="393" t="s">
        <v>416</v>
      </c>
      <c r="E411" s="397">
        <v>41196</v>
      </c>
      <c r="F411" s="391">
        <v>1</v>
      </c>
      <c r="G411" s="391">
        <v>6</v>
      </c>
      <c r="H411" s="393" t="s">
        <v>1152</v>
      </c>
      <c r="M411" s="408"/>
      <c r="N411" s="387"/>
      <c r="O411" s="387"/>
      <c r="V411" s="390"/>
    </row>
    <row r="412" spans="1:22" s="388" customFormat="1" ht="12.75" outlineLevel="1">
      <c r="A412" s="387"/>
      <c r="B412" s="393"/>
      <c r="C412" s="403" t="s">
        <v>355</v>
      </c>
      <c r="D412" s="393"/>
      <c r="E412" s="397"/>
      <c r="F412" s="391">
        <f>SUBTOTAL(9,F411:F411)</f>
        <v>1</v>
      </c>
      <c r="G412" s="391"/>
      <c r="H412" s="393"/>
      <c r="M412" s="408"/>
      <c r="N412" s="387"/>
      <c r="O412" s="387"/>
      <c r="V412" s="390"/>
    </row>
    <row r="413" spans="1:22" s="388" customFormat="1" ht="12.75" outlineLevel="2">
      <c r="A413" s="387">
        <v>14</v>
      </c>
      <c r="B413" s="393" t="s">
        <v>1158</v>
      </c>
      <c r="C413" s="393" t="s">
        <v>429</v>
      </c>
      <c r="D413" s="393" t="s">
        <v>416</v>
      </c>
      <c r="E413" s="397">
        <v>41196</v>
      </c>
      <c r="F413" s="391">
        <v>5</v>
      </c>
      <c r="G413" s="391">
        <v>2</v>
      </c>
      <c r="H413" s="393" t="s">
        <v>1163</v>
      </c>
      <c r="M413" s="408"/>
      <c r="N413" s="387"/>
      <c r="O413" s="387"/>
      <c r="V413" s="390"/>
    </row>
    <row r="414" spans="1:22" s="388" customFormat="1" ht="12.75" outlineLevel="2">
      <c r="A414" s="391">
        <v>14</v>
      </c>
      <c r="B414" s="392" t="s">
        <v>1158</v>
      </c>
      <c r="C414" s="392" t="s">
        <v>429</v>
      </c>
      <c r="D414" s="393" t="s">
        <v>422</v>
      </c>
      <c r="E414" s="394">
        <v>41336</v>
      </c>
      <c r="F414" s="391">
        <v>1</v>
      </c>
      <c r="G414" s="391">
        <v>6</v>
      </c>
      <c r="H414" s="393" t="s">
        <v>1160</v>
      </c>
      <c r="I414" s="387"/>
      <c r="M414" s="408"/>
      <c r="N414" s="387"/>
      <c r="O414" s="387"/>
      <c r="V414" s="390"/>
    </row>
    <row r="415" spans="1:22" s="388" customFormat="1" ht="12.75" outlineLevel="1">
      <c r="A415" s="391"/>
      <c r="B415" s="392"/>
      <c r="C415" s="395" t="s">
        <v>430</v>
      </c>
      <c r="D415" s="393"/>
      <c r="E415" s="394"/>
      <c r="F415" s="391">
        <f>SUBTOTAL(9,F413:F414)</f>
        <v>6</v>
      </c>
      <c r="G415" s="391"/>
      <c r="H415" s="393"/>
      <c r="I415" s="387"/>
      <c r="M415" s="408"/>
      <c r="N415" s="387"/>
      <c r="O415" s="387"/>
      <c r="V415" s="390"/>
    </row>
    <row r="416" spans="1:22" s="388" customFormat="1" ht="12.75" outlineLevel="2">
      <c r="A416" s="391">
        <v>14</v>
      </c>
      <c r="B416" s="392" t="s">
        <v>1158</v>
      </c>
      <c r="C416" s="392" t="s">
        <v>380</v>
      </c>
      <c r="D416" s="393" t="s">
        <v>422</v>
      </c>
      <c r="E416" s="394">
        <v>41336</v>
      </c>
      <c r="F416" s="391">
        <v>2</v>
      </c>
      <c r="G416" s="391">
        <v>5</v>
      </c>
      <c r="H416" s="393" t="s">
        <v>1164</v>
      </c>
      <c r="I416" s="387"/>
      <c r="M416" s="408"/>
      <c r="N416" s="387"/>
      <c r="O416" s="387"/>
      <c r="V416" s="390"/>
    </row>
    <row r="417" spans="1:22" s="388" customFormat="1" ht="12.75" outlineLevel="1">
      <c r="A417" s="391"/>
      <c r="B417" s="392"/>
      <c r="C417" s="395" t="s">
        <v>382</v>
      </c>
      <c r="D417" s="393"/>
      <c r="E417" s="394"/>
      <c r="F417" s="391">
        <f>SUBTOTAL(9,F416:F416)</f>
        <v>2</v>
      </c>
      <c r="G417" s="391"/>
      <c r="H417" s="393"/>
      <c r="I417" s="387"/>
      <c r="M417" s="408"/>
      <c r="N417" s="387"/>
      <c r="O417" s="387"/>
      <c r="V417" s="390"/>
    </row>
    <row r="418" spans="1:22" s="388" customFormat="1" ht="12.75" outlineLevel="2">
      <c r="A418" s="391">
        <v>14</v>
      </c>
      <c r="B418" s="392" t="s">
        <v>1158</v>
      </c>
      <c r="C418" s="392" t="s">
        <v>115</v>
      </c>
      <c r="D418" s="393" t="s">
        <v>422</v>
      </c>
      <c r="E418" s="394">
        <v>41336</v>
      </c>
      <c r="F418" s="391">
        <v>4</v>
      </c>
      <c r="G418" s="391">
        <v>3</v>
      </c>
      <c r="H418" s="393" t="s">
        <v>1161</v>
      </c>
      <c r="I418" s="387"/>
      <c r="M418" s="408"/>
      <c r="N418" s="387"/>
      <c r="O418" s="387"/>
      <c r="V418" s="390"/>
    </row>
    <row r="419" spans="1:22" s="388" customFormat="1" ht="12.75" outlineLevel="1">
      <c r="A419" s="391"/>
      <c r="B419" s="392"/>
      <c r="C419" s="395" t="s">
        <v>137</v>
      </c>
      <c r="D419" s="393"/>
      <c r="E419" s="394"/>
      <c r="F419" s="391">
        <f>SUBTOTAL(9,F418:F418)</f>
        <v>4</v>
      </c>
      <c r="G419" s="391"/>
      <c r="H419" s="393"/>
      <c r="I419" s="387"/>
      <c r="M419" s="408"/>
      <c r="N419" s="387"/>
      <c r="O419" s="387"/>
      <c r="V419" s="390"/>
    </row>
    <row r="420" spans="1:22" s="388" customFormat="1" ht="12.75" outlineLevel="2">
      <c r="A420" s="391">
        <v>14</v>
      </c>
      <c r="B420" s="392" t="s">
        <v>1158</v>
      </c>
      <c r="C420" s="392" t="s">
        <v>568</v>
      </c>
      <c r="D420" s="393" t="s">
        <v>422</v>
      </c>
      <c r="E420" s="394">
        <v>41336</v>
      </c>
      <c r="F420" s="391">
        <v>5</v>
      </c>
      <c r="G420" s="391">
        <v>2</v>
      </c>
      <c r="H420" s="393" t="s">
        <v>1163</v>
      </c>
      <c r="I420" s="387"/>
      <c r="M420" s="408"/>
      <c r="N420" s="387"/>
      <c r="O420" s="387"/>
      <c r="V420" s="390"/>
    </row>
    <row r="421" spans="1:22" s="388" customFormat="1" ht="12.75" outlineLevel="1">
      <c r="A421" s="391"/>
      <c r="B421" s="392"/>
      <c r="C421" s="395" t="s">
        <v>569</v>
      </c>
      <c r="D421" s="393"/>
      <c r="E421" s="394"/>
      <c r="F421" s="391">
        <f>SUBTOTAL(9,F420:F420)</f>
        <v>5</v>
      </c>
      <c r="G421" s="391"/>
      <c r="H421" s="393"/>
      <c r="I421" s="387"/>
      <c r="M421" s="408"/>
      <c r="N421" s="387"/>
      <c r="O421" s="387"/>
      <c r="V421" s="390"/>
    </row>
    <row r="422" spans="1:22" s="388" customFormat="1" ht="12.75" outlineLevel="2">
      <c r="A422" s="387">
        <v>14</v>
      </c>
      <c r="B422" s="388" t="s">
        <v>1158</v>
      </c>
      <c r="C422" s="388" t="s">
        <v>465</v>
      </c>
      <c r="D422" s="388" t="s">
        <v>325</v>
      </c>
      <c r="E422" s="389">
        <v>41434</v>
      </c>
      <c r="F422" s="387">
        <v>4</v>
      </c>
      <c r="G422" s="387">
        <v>3</v>
      </c>
      <c r="H422" s="388" t="s">
        <v>1161</v>
      </c>
      <c r="M422" s="408"/>
      <c r="N422" s="387"/>
      <c r="O422" s="387"/>
      <c r="V422" s="390"/>
    </row>
    <row r="423" spans="1:22" s="388" customFormat="1" ht="12.75" outlineLevel="1">
      <c r="A423" s="387"/>
      <c r="C423" s="396" t="s">
        <v>466</v>
      </c>
      <c r="E423" s="389"/>
      <c r="F423" s="387">
        <f>SUBTOTAL(9,F422:F422)</f>
        <v>4</v>
      </c>
      <c r="G423" s="387"/>
      <c r="M423" s="408"/>
      <c r="N423" s="387"/>
      <c r="O423" s="387"/>
      <c r="V423" s="390"/>
    </row>
    <row r="424" spans="1:22" s="388" customFormat="1" ht="12.75" outlineLevel="2">
      <c r="A424" s="391">
        <v>14</v>
      </c>
      <c r="B424" s="392" t="s">
        <v>1158</v>
      </c>
      <c r="C424" s="392" t="s">
        <v>257</v>
      </c>
      <c r="D424" s="393" t="s">
        <v>422</v>
      </c>
      <c r="E424" s="394">
        <v>41336</v>
      </c>
      <c r="F424" s="391">
        <v>6</v>
      </c>
      <c r="G424" s="391">
        <v>1</v>
      </c>
      <c r="H424" s="393" t="s">
        <v>1159</v>
      </c>
      <c r="I424" s="387"/>
      <c r="M424" s="408"/>
      <c r="N424" s="387"/>
      <c r="O424" s="387"/>
      <c r="V424" s="390"/>
    </row>
    <row r="425" spans="1:22" s="388" customFormat="1" ht="12.75" outlineLevel="1">
      <c r="A425" s="391"/>
      <c r="B425" s="392"/>
      <c r="C425" s="395" t="s">
        <v>258</v>
      </c>
      <c r="D425" s="393"/>
      <c r="E425" s="394"/>
      <c r="F425" s="391">
        <f>SUBTOTAL(9,F424:F424)</f>
        <v>6</v>
      </c>
      <c r="G425" s="391"/>
      <c r="H425" s="393"/>
      <c r="I425" s="387"/>
      <c r="M425" s="408"/>
      <c r="N425" s="387"/>
      <c r="O425" s="387"/>
      <c r="V425" s="390"/>
    </row>
    <row r="426" spans="1:22" s="388" customFormat="1" ht="12.75" outlineLevel="2">
      <c r="A426" s="387">
        <v>14</v>
      </c>
      <c r="B426" s="388" t="s">
        <v>1158</v>
      </c>
      <c r="C426" s="388" t="s">
        <v>116</v>
      </c>
      <c r="D426" s="388" t="s">
        <v>325</v>
      </c>
      <c r="E426" s="389">
        <v>41434</v>
      </c>
      <c r="F426" s="387">
        <v>3</v>
      </c>
      <c r="G426" s="387">
        <v>4</v>
      </c>
      <c r="H426" s="388" t="s">
        <v>1162</v>
      </c>
      <c r="M426" s="408"/>
      <c r="N426" s="387"/>
      <c r="O426" s="387"/>
      <c r="V426" s="390"/>
    </row>
    <row r="427" spans="1:22" s="388" customFormat="1" ht="12.75" outlineLevel="2">
      <c r="A427" s="387">
        <v>14</v>
      </c>
      <c r="B427" s="388" t="s">
        <v>1158</v>
      </c>
      <c r="C427" s="388" t="s">
        <v>116</v>
      </c>
      <c r="D427" s="388" t="s">
        <v>325</v>
      </c>
      <c r="E427" s="389">
        <v>41434</v>
      </c>
      <c r="F427" s="387">
        <v>1</v>
      </c>
      <c r="G427" s="387">
        <v>6</v>
      </c>
      <c r="H427" s="388" t="s">
        <v>1160</v>
      </c>
      <c r="M427" s="408"/>
      <c r="N427" s="387"/>
      <c r="O427" s="387"/>
      <c r="V427" s="390"/>
    </row>
    <row r="428" spans="1:22" s="388" customFormat="1" ht="12.75" outlineLevel="1">
      <c r="A428" s="387"/>
      <c r="C428" s="396" t="s">
        <v>136</v>
      </c>
      <c r="E428" s="389"/>
      <c r="F428" s="387">
        <f>SUBTOTAL(9,F426:F427)</f>
        <v>4</v>
      </c>
      <c r="G428" s="387"/>
      <c r="M428" s="408"/>
      <c r="N428" s="387"/>
      <c r="O428" s="387"/>
      <c r="V428" s="390"/>
    </row>
    <row r="429" spans="1:22" s="388" customFormat="1" ht="12.75" outlineLevel="2">
      <c r="A429" s="387">
        <v>14</v>
      </c>
      <c r="B429" s="388" t="s">
        <v>1158</v>
      </c>
      <c r="C429" s="388" t="s">
        <v>262</v>
      </c>
      <c r="D429" s="388" t="s">
        <v>325</v>
      </c>
      <c r="E429" s="389">
        <v>41434</v>
      </c>
      <c r="F429" s="387">
        <v>6</v>
      </c>
      <c r="G429" s="387">
        <v>1</v>
      </c>
      <c r="H429" s="388" t="s">
        <v>1159</v>
      </c>
      <c r="M429" s="408"/>
      <c r="N429" s="387"/>
      <c r="O429" s="387"/>
      <c r="V429" s="390"/>
    </row>
    <row r="430" spans="1:22" s="388" customFormat="1" ht="12.75" outlineLevel="2">
      <c r="A430" s="387">
        <v>14</v>
      </c>
      <c r="B430" s="388" t="s">
        <v>1158</v>
      </c>
      <c r="C430" s="388" t="s">
        <v>262</v>
      </c>
      <c r="D430" s="388" t="s">
        <v>325</v>
      </c>
      <c r="E430" s="389">
        <v>41434</v>
      </c>
      <c r="F430" s="387">
        <v>5</v>
      </c>
      <c r="G430" s="387">
        <v>2</v>
      </c>
      <c r="H430" s="388" t="s">
        <v>1163</v>
      </c>
      <c r="M430" s="408"/>
      <c r="N430" s="387"/>
      <c r="O430" s="387"/>
      <c r="V430" s="390"/>
    </row>
    <row r="431" spans="1:22" s="388" customFormat="1" ht="12.75" outlineLevel="2">
      <c r="A431" s="387">
        <v>14</v>
      </c>
      <c r="B431" s="388" t="s">
        <v>1158</v>
      </c>
      <c r="C431" s="388" t="s">
        <v>262</v>
      </c>
      <c r="D431" s="388" t="s">
        <v>365</v>
      </c>
      <c r="E431" s="389">
        <v>41441</v>
      </c>
      <c r="F431" s="387">
        <v>6</v>
      </c>
      <c r="G431" s="387">
        <v>1</v>
      </c>
      <c r="H431" s="388" t="s">
        <v>1159</v>
      </c>
      <c r="M431" s="408"/>
      <c r="N431" s="387"/>
      <c r="O431" s="387"/>
      <c r="V431" s="390"/>
    </row>
    <row r="432" spans="1:22" s="388" customFormat="1" ht="12.75" outlineLevel="2">
      <c r="A432" s="387">
        <v>14</v>
      </c>
      <c r="B432" s="388" t="s">
        <v>1158</v>
      </c>
      <c r="C432" s="388" t="s">
        <v>262</v>
      </c>
      <c r="D432" s="388" t="s">
        <v>365</v>
      </c>
      <c r="E432" s="389">
        <v>41441</v>
      </c>
      <c r="F432" s="387">
        <v>5</v>
      </c>
      <c r="G432" s="387">
        <v>2</v>
      </c>
      <c r="H432" s="388" t="s">
        <v>1163</v>
      </c>
      <c r="M432" s="408"/>
      <c r="N432" s="387"/>
      <c r="O432" s="387"/>
      <c r="V432" s="390"/>
    </row>
    <row r="433" spans="1:22" s="399" customFormat="1" ht="12.75" outlineLevel="1">
      <c r="A433" s="398"/>
      <c r="C433" s="399" t="s">
        <v>264</v>
      </c>
      <c r="D433" s="104" t="s">
        <v>1446</v>
      </c>
      <c r="E433" s="400"/>
      <c r="F433" s="398">
        <f>SUBTOTAL(9,F429:F432)</f>
        <v>22</v>
      </c>
      <c r="G433" s="398"/>
      <c r="M433" s="409"/>
      <c r="N433" s="398"/>
      <c r="O433" s="398"/>
      <c r="V433" s="401"/>
    </row>
    <row r="434" spans="1:22" s="388" customFormat="1" ht="12.75" outlineLevel="2">
      <c r="A434" s="391">
        <v>14</v>
      </c>
      <c r="B434" s="393" t="s">
        <v>1158</v>
      </c>
      <c r="C434" s="393" t="s">
        <v>1994</v>
      </c>
      <c r="D434" s="393" t="s">
        <v>416</v>
      </c>
      <c r="E434" s="397">
        <v>41196</v>
      </c>
      <c r="F434" s="391">
        <v>4</v>
      </c>
      <c r="G434" s="391">
        <v>3</v>
      </c>
      <c r="H434" s="393" t="s">
        <v>1161</v>
      </c>
      <c r="M434" s="408"/>
      <c r="N434" s="387"/>
      <c r="O434" s="387"/>
      <c r="V434" s="390"/>
    </row>
    <row r="435" spans="1:22" s="388" customFormat="1" ht="12.75" outlineLevel="1">
      <c r="A435" s="391"/>
      <c r="B435" s="393"/>
      <c r="C435" s="403" t="s">
        <v>1995</v>
      </c>
      <c r="D435" s="393"/>
      <c r="E435" s="397"/>
      <c r="F435" s="391">
        <f>SUBTOTAL(9,F434:F434)</f>
        <v>4</v>
      </c>
      <c r="G435" s="391"/>
      <c r="H435" s="393"/>
      <c r="M435" s="408"/>
      <c r="N435" s="387"/>
      <c r="O435" s="387"/>
      <c r="V435" s="390"/>
    </row>
    <row r="436" spans="1:22" s="388" customFormat="1" ht="12.75" outlineLevel="2">
      <c r="A436" s="387">
        <v>14</v>
      </c>
      <c r="B436" s="388" t="s">
        <v>1158</v>
      </c>
      <c r="C436" s="388" t="s">
        <v>530</v>
      </c>
      <c r="D436" s="388" t="s">
        <v>416</v>
      </c>
      <c r="E436" s="389">
        <v>41196</v>
      </c>
      <c r="F436" s="387">
        <v>1</v>
      </c>
      <c r="G436" s="387">
        <v>6</v>
      </c>
      <c r="H436" s="388" t="s">
        <v>1160</v>
      </c>
      <c r="M436" s="408"/>
      <c r="N436" s="387"/>
      <c r="O436" s="387"/>
      <c r="V436" s="390"/>
    </row>
    <row r="437" spans="1:22" s="388" customFormat="1" ht="12.75" outlineLevel="1">
      <c r="A437" s="387"/>
      <c r="C437" s="396" t="s">
        <v>532</v>
      </c>
      <c r="E437" s="389"/>
      <c r="F437" s="387">
        <f>SUBTOTAL(9,F436:F436)</f>
        <v>1</v>
      </c>
      <c r="G437" s="387"/>
      <c r="M437" s="408"/>
      <c r="N437" s="387"/>
      <c r="O437" s="387"/>
      <c r="V437" s="390"/>
    </row>
    <row r="438" spans="1:22" s="388" customFormat="1" ht="12.75" outlineLevel="2">
      <c r="A438" s="387">
        <v>14</v>
      </c>
      <c r="B438" s="388" t="s">
        <v>1158</v>
      </c>
      <c r="C438" s="388" t="s">
        <v>533</v>
      </c>
      <c r="D438" s="388" t="s">
        <v>416</v>
      </c>
      <c r="E438" s="389">
        <v>41196</v>
      </c>
      <c r="F438" s="387">
        <v>2</v>
      </c>
      <c r="G438" s="387">
        <v>5</v>
      </c>
      <c r="H438" s="388" t="s">
        <v>1164</v>
      </c>
      <c r="M438" s="408"/>
      <c r="N438" s="387"/>
      <c r="O438" s="387"/>
      <c r="V438" s="390"/>
    </row>
    <row r="439" spans="1:22" s="388" customFormat="1" ht="12.75" outlineLevel="1">
      <c r="A439" s="387"/>
      <c r="C439" s="396" t="s">
        <v>536</v>
      </c>
      <c r="E439" s="389"/>
      <c r="F439" s="387">
        <f>SUBTOTAL(9,F438:F438)</f>
        <v>2</v>
      </c>
      <c r="G439" s="387"/>
      <c r="M439" s="408"/>
      <c r="N439" s="387"/>
      <c r="O439" s="387"/>
      <c r="V439" s="390"/>
    </row>
    <row r="440" spans="1:22" s="388" customFormat="1" ht="12.75" outlineLevel="2">
      <c r="A440" s="387">
        <v>14</v>
      </c>
      <c r="B440" s="388" t="s">
        <v>1158</v>
      </c>
      <c r="C440" s="388" t="s">
        <v>350</v>
      </c>
      <c r="D440" s="388" t="s">
        <v>325</v>
      </c>
      <c r="E440" s="389">
        <v>41434</v>
      </c>
      <c r="F440" s="387">
        <v>2</v>
      </c>
      <c r="G440" s="387">
        <v>5</v>
      </c>
      <c r="H440" s="388" t="s">
        <v>1164</v>
      </c>
      <c r="M440" s="408"/>
      <c r="N440" s="387"/>
      <c r="O440" s="387"/>
      <c r="V440" s="390"/>
    </row>
    <row r="441" spans="1:22" s="388" customFormat="1" ht="12.75" outlineLevel="1">
      <c r="A441" s="387"/>
      <c r="C441" s="396" t="s">
        <v>351</v>
      </c>
      <c r="E441" s="389"/>
      <c r="F441" s="387">
        <f>SUBTOTAL(9,F440:F440)</f>
        <v>2</v>
      </c>
      <c r="G441" s="387"/>
      <c r="M441" s="408"/>
      <c r="N441" s="387"/>
      <c r="O441" s="387"/>
      <c r="V441" s="390"/>
    </row>
    <row r="442" spans="1:22" s="388" customFormat="1" ht="12.75" outlineLevel="2">
      <c r="A442" s="391">
        <v>14</v>
      </c>
      <c r="B442" s="388" t="s">
        <v>1158</v>
      </c>
      <c r="C442" s="388" t="s">
        <v>407</v>
      </c>
      <c r="D442" s="388" t="s">
        <v>416</v>
      </c>
      <c r="E442" s="389">
        <v>41196</v>
      </c>
      <c r="F442" s="387">
        <v>6</v>
      </c>
      <c r="G442" s="387">
        <v>1</v>
      </c>
      <c r="H442" s="388" t="s">
        <v>1159</v>
      </c>
      <c r="M442" s="408"/>
      <c r="N442" s="387"/>
      <c r="O442" s="387"/>
      <c r="V442" s="390"/>
    </row>
    <row r="443" spans="1:22" s="388" customFormat="1" ht="12.75" outlineLevel="2">
      <c r="A443" s="391">
        <v>14</v>
      </c>
      <c r="B443" s="388" t="s">
        <v>1158</v>
      </c>
      <c r="C443" s="388" t="s">
        <v>407</v>
      </c>
      <c r="D443" s="388" t="s">
        <v>416</v>
      </c>
      <c r="E443" s="389">
        <v>41196</v>
      </c>
      <c r="F443" s="387">
        <v>3</v>
      </c>
      <c r="G443" s="387">
        <v>4</v>
      </c>
      <c r="H443" s="388" t="s">
        <v>1162</v>
      </c>
      <c r="M443" s="408"/>
      <c r="N443" s="387"/>
      <c r="O443" s="387"/>
      <c r="V443" s="390"/>
    </row>
    <row r="444" spans="1:22" s="388" customFormat="1" ht="12.75" outlineLevel="1">
      <c r="A444" s="391"/>
      <c r="C444" s="396" t="s">
        <v>412</v>
      </c>
      <c r="E444" s="389"/>
      <c r="F444" s="387">
        <f>SUBTOTAL(9,F442:F443)</f>
        <v>9</v>
      </c>
      <c r="G444" s="387"/>
      <c r="M444" s="408"/>
      <c r="N444" s="387"/>
      <c r="O444" s="387"/>
      <c r="V444" s="390"/>
    </row>
    <row r="445" spans="1:22" s="388" customFormat="1" ht="12.75" outlineLevel="2">
      <c r="A445" s="391">
        <v>14</v>
      </c>
      <c r="B445" s="392" t="s">
        <v>1158</v>
      </c>
      <c r="C445" s="392" t="s">
        <v>414</v>
      </c>
      <c r="D445" s="393" t="s">
        <v>422</v>
      </c>
      <c r="E445" s="394">
        <v>41336</v>
      </c>
      <c r="F445" s="391">
        <v>3</v>
      </c>
      <c r="G445" s="391">
        <v>4</v>
      </c>
      <c r="H445" s="393" t="s">
        <v>1162</v>
      </c>
      <c r="I445" s="387"/>
      <c r="M445" s="408"/>
      <c r="N445" s="387"/>
      <c r="O445" s="387"/>
      <c r="V445" s="390"/>
    </row>
    <row r="446" spans="1:22" s="388" customFormat="1" ht="12.75" outlineLevel="1">
      <c r="A446" s="391"/>
      <c r="B446" s="392"/>
      <c r="C446" s="395" t="s">
        <v>415</v>
      </c>
      <c r="D446" s="393"/>
      <c r="E446" s="394"/>
      <c r="F446" s="391">
        <f>SUBTOTAL(9,F445:F445)</f>
        <v>3</v>
      </c>
      <c r="G446" s="391"/>
      <c r="H446" s="393"/>
      <c r="I446" s="387"/>
      <c r="M446" s="408"/>
      <c r="N446" s="387"/>
      <c r="O446" s="387"/>
      <c r="V446" s="390"/>
    </row>
    <row r="447" spans="1:22" s="388" customFormat="1" ht="12.75" outlineLevel="2">
      <c r="A447" s="387">
        <v>15</v>
      </c>
      <c r="B447" s="388" t="s">
        <v>1165</v>
      </c>
      <c r="C447" s="388" t="s">
        <v>2000</v>
      </c>
      <c r="D447" s="388" t="s">
        <v>325</v>
      </c>
      <c r="E447" s="389">
        <v>41434</v>
      </c>
      <c r="F447" s="387">
        <v>1</v>
      </c>
      <c r="G447" s="387">
        <v>6</v>
      </c>
      <c r="H447" s="388" t="s">
        <v>1168</v>
      </c>
      <c r="M447" s="408"/>
      <c r="N447" s="387"/>
      <c r="O447" s="387"/>
      <c r="V447" s="390"/>
    </row>
    <row r="448" spans="1:22" s="388" customFormat="1" ht="12.75" outlineLevel="1">
      <c r="A448" s="387"/>
      <c r="C448" s="396" t="s">
        <v>2001</v>
      </c>
      <c r="E448" s="389"/>
      <c r="F448" s="387">
        <f>SUBTOTAL(9,F447:F447)</f>
        <v>1</v>
      </c>
      <c r="G448" s="387"/>
      <c r="M448" s="408"/>
      <c r="N448" s="387"/>
      <c r="O448" s="387"/>
      <c r="V448" s="390"/>
    </row>
    <row r="449" spans="1:22" s="388" customFormat="1" ht="12.75" outlineLevel="2">
      <c r="A449" s="387">
        <v>15</v>
      </c>
      <c r="B449" s="388" t="s">
        <v>1165</v>
      </c>
      <c r="C449" s="388" t="s">
        <v>157</v>
      </c>
      <c r="D449" s="388" t="s">
        <v>325</v>
      </c>
      <c r="E449" s="389">
        <v>41434</v>
      </c>
      <c r="F449" s="387">
        <v>4</v>
      </c>
      <c r="G449" s="387">
        <v>3</v>
      </c>
      <c r="H449" s="388" t="s">
        <v>1167</v>
      </c>
      <c r="M449" s="408"/>
      <c r="N449" s="387"/>
      <c r="O449" s="387"/>
      <c r="V449" s="390"/>
    </row>
    <row r="450" spans="1:22" s="388" customFormat="1" ht="12.75" outlineLevel="1">
      <c r="A450" s="387"/>
      <c r="C450" s="396" t="s">
        <v>158</v>
      </c>
      <c r="E450" s="389"/>
      <c r="F450" s="387">
        <f>SUBTOTAL(9,F449:F449)</f>
        <v>4</v>
      </c>
      <c r="G450" s="387"/>
      <c r="M450" s="408"/>
      <c r="N450" s="387"/>
      <c r="O450" s="387"/>
      <c r="V450" s="390"/>
    </row>
    <row r="451" spans="1:22" s="388" customFormat="1" ht="12.75" outlineLevel="2">
      <c r="A451" s="391">
        <v>15</v>
      </c>
      <c r="B451" s="392" t="s">
        <v>1165</v>
      </c>
      <c r="C451" s="392" t="s">
        <v>467</v>
      </c>
      <c r="D451" s="393" t="s">
        <v>422</v>
      </c>
      <c r="E451" s="394">
        <v>41336</v>
      </c>
      <c r="F451" s="391">
        <v>5</v>
      </c>
      <c r="G451" s="391">
        <v>2</v>
      </c>
      <c r="H451" s="393" t="s">
        <v>1166</v>
      </c>
      <c r="I451" s="387"/>
      <c r="M451" s="408"/>
      <c r="N451" s="387"/>
      <c r="O451" s="387"/>
      <c r="V451" s="390"/>
    </row>
    <row r="452" spans="1:22" s="388" customFormat="1" ht="12.75" outlineLevel="1">
      <c r="A452" s="391"/>
      <c r="B452" s="392"/>
      <c r="C452" s="395" t="s">
        <v>468</v>
      </c>
      <c r="D452" s="393"/>
      <c r="E452" s="394"/>
      <c r="F452" s="391">
        <f>SUBTOTAL(9,F451:F451)</f>
        <v>5</v>
      </c>
      <c r="G452" s="391"/>
      <c r="H452" s="393"/>
      <c r="I452" s="387"/>
      <c r="M452" s="408"/>
      <c r="N452" s="387"/>
      <c r="O452" s="387"/>
      <c r="V452" s="390"/>
    </row>
    <row r="453" spans="1:22" s="388" customFormat="1" ht="12.75" outlineLevel="2">
      <c r="A453" s="391">
        <v>15</v>
      </c>
      <c r="B453" s="392" t="s">
        <v>1165</v>
      </c>
      <c r="C453" s="392" t="s">
        <v>2002</v>
      </c>
      <c r="D453" s="393" t="s">
        <v>422</v>
      </c>
      <c r="E453" s="394">
        <v>41336</v>
      </c>
      <c r="F453" s="391">
        <v>2</v>
      </c>
      <c r="G453" s="391">
        <v>5</v>
      </c>
      <c r="H453" s="393" t="s">
        <v>1169</v>
      </c>
      <c r="I453" s="387"/>
      <c r="M453" s="408"/>
      <c r="N453" s="387"/>
      <c r="O453" s="387"/>
      <c r="V453" s="390"/>
    </row>
    <row r="454" spans="1:22" s="388" customFormat="1" ht="12.75" outlineLevel="1">
      <c r="A454" s="391"/>
      <c r="B454" s="392"/>
      <c r="C454" s="395" t="s">
        <v>2003</v>
      </c>
      <c r="D454" s="393"/>
      <c r="E454" s="394"/>
      <c r="F454" s="391">
        <f>SUBTOTAL(9,F453:F453)</f>
        <v>2</v>
      </c>
      <c r="G454" s="391"/>
      <c r="H454" s="393"/>
      <c r="I454" s="387"/>
      <c r="M454" s="408"/>
      <c r="N454" s="387"/>
      <c r="O454" s="387"/>
      <c r="V454" s="390"/>
    </row>
    <row r="455" spans="1:22" s="388" customFormat="1" ht="12.75" outlineLevel="2">
      <c r="A455" s="387">
        <v>15</v>
      </c>
      <c r="B455" s="393" t="s">
        <v>1165</v>
      </c>
      <c r="C455" s="393" t="s">
        <v>568</v>
      </c>
      <c r="D455" s="393" t="s">
        <v>416</v>
      </c>
      <c r="E455" s="397">
        <v>41196</v>
      </c>
      <c r="F455" s="391">
        <v>3</v>
      </c>
      <c r="G455" s="391">
        <v>4</v>
      </c>
      <c r="H455" s="393" t="s">
        <v>1171</v>
      </c>
      <c r="M455" s="408"/>
      <c r="N455" s="387"/>
      <c r="O455" s="387"/>
      <c r="V455" s="390"/>
    </row>
    <row r="456" spans="1:22" s="388" customFormat="1" ht="12.75" outlineLevel="1">
      <c r="A456" s="387"/>
      <c r="B456" s="393"/>
      <c r="C456" s="403" t="s">
        <v>569</v>
      </c>
      <c r="D456" s="393"/>
      <c r="E456" s="397"/>
      <c r="F456" s="391">
        <f>SUBTOTAL(9,F455:F455)</f>
        <v>3</v>
      </c>
      <c r="G456" s="391"/>
      <c r="H456" s="393"/>
      <c r="M456" s="408"/>
      <c r="N456" s="387"/>
      <c r="O456" s="387"/>
      <c r="V456" s="390"/>
    </row>
    <row r="457" spans="1:22" s="388" customFormat="1" ht="12.75" outlineLevel="2">
      <c r="A457" s="391">
        <v>15</v>
      </c>
      <c r="B457" s="392" t="s">
        <v>1165</v>
      </c>
      <c r="C457" s="392" t="s">
        <v>214</v>
      </c>
      <c r="D457" s="393" t="s">
        <v>422</v>
      </c>
      <c r="E457" s="394">
        <v>41336</v>
      </c>
      <c r="F457" s="391">
        <v>1</v>
      </c>
      <c r="G457" s="391">
        <v>6</v>
      </c>
      <c r="H457" s="393" t="s">
        <v>1168</v>
      </c>
      <c r="I457" s="387"/>
      <c r="M457" s="408"/>
      <c r="N457" s="387"/>
      <c r="O457" s="387"/>
      <c r="V457" s="390"/>
    </row>
    <row r="458" spans="1:22" s="388" customFormat="1" ht="12.75" outlineLevel="1">
      <c r="A458" s="391"/>
      <c r="B458" s="392"/>
      <c r="C458" s="395" t="s">
        <v>1388</v>
      </c>
      <c r="D458" s="393"/>
      <c r="E458" s="394"/>
      <c r="F458" s="391">
        <f>SUBTOTAL(9,F457:F457)</f>
        <v>1</v>
      </c>
      <c r="G458" s="391"/>
      <c r="H458" s="393"/>
      <c r="I458" s="387"/>
      <c r="M458" s="408"/>
      <c r="N458" s="387"/>
      <c r="O458" s="387"/>
      <c r="V458" s="390"/>
    </row>
    <row r="459" spans="1:22" s="388" customFormat="1" ht="12.75" outlineLevel="2">
      <c r="A459" s="387">
        <v>15</v>
      </c>
      <c r="B459" s="388" t="s">
        <v>1165</v>
      </c>
      <c r="C459" s="388" t="s">
        <v>262</v>
      </c>
      <c r="D459" s="388" t="s">
        <v>416</v>
      </c>
      <c r="E459" s="389">
        <v>41196</v>
      </c>
      <c r="F459" s="387">
        <v>1</v>
      </c>
      <c r="G459" s="387">
        <v>6</v>
      </c>
      <c r="H459" s="388" t="s">
        <v>1168</v>
      </c>
      <c r="M459" s="408"/>
      <c r="N459" s="387"/>
      <c r="O459" s="387"/>
      <c r="V459" s="390"/>
    </row>
    <row r="460" spans="1:22" s="388" customFormat="1" ht="12.75" outlineLevel="1">
      <c r="A460" s="387"/>
      <c r="C460" s="396" t="s">
        <v>264</v>
      </c>
      <c r="E460" s="389"/>
      <c r="F460" s="387">
        <f>SUBTOTAL(9,F459:F459)</f>
        <v>1</v>
      </c>
      <c r="G460" s="387"/>
      <c r="M460" s="408"/>
      <c r="N460" s="387"/>
      <c r="O460" s="387"/>
      <c r="V460" s="390"/>
    </row>
    <row r="461" spans="1:22" s="388" customFormat="1" ht="12.75" outlineLevel="2">
      <c r="A461" s="387">
        <v>15</v>
      </c>
      <c r="B461" s="388" t="s">
        <v>1165</v>
      </c>
      <c r="C461" s="388" t="s">
        <v>1743</v>
      </c>
      <c r="D461" s="388" t="s">
        <v>325</v>
      </c>
      <c r="E461" s="389">
        <v>41434</v>
      </c>
      <c r="F461" s="387">
        <v>3</v>
      </c>
      <c r="G461" s="387">
        <v>4</v>
      </c>
      <c r="H461" s="388" t="s">
        <v>1171</v>
      </c>
      <c r="M461" s="408"/>
      <c r="N461" s="387"/>
      <c r="O461" s="387"/>
      <c r="V461" s="390"/>
    </row>
    <row r="462" spans="1:22" s="388" customFormat="1" ht="12.75" outlineLevel="1">
      <c r="A462" s="387"/>
      <c r="C462" s="396" t="s">
        <v>1744</v>
      </c>
      <c r="E462" s="389"/>
      <c r="F462" s="387">
        <f>SUBTOTAL(9,F461:F461)</f>
        <v>3</v>
      </c>
      <c r="G462" s="387"/>
      <c r="M462" s="408"/>
      <c r="N462" s="387"/>
      <c r="O462" s="387"/>
      <c r="V462" s="390"/>
    </row>
    <row r="463" spans="1:22" s="388" customFormat="1" ht="12.75" outlineLevel="2">
      <c r="A463" s="387">
        <v>15</v>
      </c>
      <c r="B463" s="388" t="s">
        <v>1165</v>
      </c>
      <c r="C463" s="388" t="s">
        <v>93</v>
      </c>
      <c r="D463" s="388" t="s">
        <v>325</v>
      </c>
      <c r="E463" s="389">
        <v>41434</v>
      </c>
      <c r="F463" s="387">
        <v>2</v>
      </c>
      <c r="G463" s="387">
        <v>5</v>
      </c>
      <c r="H463" s="388" t="s">
        <v>1169</v>
      </c>
      <c r="M463" s="408"/>
      <c r="N463" s="387"/>
      <c r="O463" s="387"/>
      <c r="V463" s="390"/>
    </row>
    <row r="464" spans="1:22" s="388" customFormat="1" ht="12.75" outlineLevel="2">
      <c r="A464" s="387">
        <v>15</v>
      </c>
      <c r="B464" s="388" t="s">
        <v>1165</v>
      </c>
      <c r="C464" s="388" t="s">
        <v>93</v>
      </c>
      <c r="D464" s="388" t="s">
        <v>365</v>
      </c>
      <c r="E464" s="389">
        <v>41441</v>
      </c>
      <c r="F464" s="387">
        <v>2</v>
      </c>
      <c r="G464" s="387">
        <v>5</v>
      </c>
      <c r="H464" s="388" t="s">
        <v>1169</v>
      </c>
      <c r="M464" s="408"/>
      <c r="N464" s="387"/>
      <c r="O464" s="387"/>
      <c r="V464" s="390"/>
    </row>
    <row r="465" spans="1:22" s="388" customFormat="1" ht="12.75" outlineLevel="1">
      <c r="A465" s="387"/>
      <c r="C465" s="396" t="s">
        <v>94</v>
      </c>
      <c r="E465" s="389"/>
      <c r="F465" s="387">
        <f>SUBTOTAL(9,F463:F464)</f>
        <v>4</v>
      </c>
      <c r="G465" s="387"/>
      <c r="M465" s="408"/>
      <c r="N465" s="387"/>
      <c r="O465" s="387"/>
      <c r="V465" s="390"/>
    </row>
    <row r="466" spans="1:22" s="388" customFormat="1" ht="12.75" outlineLevel="2">
      <c r="A466" s="391">
        <v>15</v>
      </c>
      <c r="B466" s="392" t="s">
        <v>1165</v>
      </c>
      <c r="C466" s="392" t="s">
        <v>218</v>
      </c>
      <c r="D466" s="393" t="s">
        <v>422</v>
      </c>
      <c r="E466" s="394">
        <v>41336</v>
      </c>
      <c r="F466" s="391">
        <v>3</v>
      </c>
      <c r="G466" s="391">
        <v>4</v>
      </c>
      <c r="H466" s="393" t="s">
        <v>1171</v>
      </c>
      <c r="I466" s="387"/>
      <c r="M466" s="408"/>
      <c r="N466" s="387"/>
      <c r="O466" s="387"/>
      <c r="V466" s="390"/>
    </row>
    <row r="467" spans="1:22" s="388" customFormat="1" ht="12.75" outlineLevel="2">
      <c r="A467" s="387">
        <v>15</v>
      </c>
      <c r="B467" s="388" t="s">
        <v>1165</v>
      </c>
      <c r="C467" s="388" t="s">
        <v>218</v>
      </c>
      <c r="D467" s="388" t="s">
        <v>325</v>
      </c>
      <c r="E467" s="389">
        <v>41434</v>
      </c>
      <c r="F467" s="387">
        <v>6</v>
      </c>
      <c r="G467" s="387">
        <v>1</v>
      </c>
      <c r="H467" s="388" t="s">
        <v>1170</v>
      </c>
      <c r="M467" s="408"/>
      <c r="N467" s="387"/>
      <c r="O467" s="387"/>
      <c r="V467" s="390"/>
    </row>
    <row r="468" spans="1:22" s="388" customFormat="1" ht="12.75" outlineLevel="2">
      <c r="A468" s="387">
        <v>15</v>
      </c>
      <c r="B468" s="388" t="s">
        <v>1165</v>
      </c>
      <c r="C468" s="388" t="s">
        <v>218</v>
      </c>
      <c r="D468" s="388" t="s">
        <v>365</v>
      </c>
      <c r="E468" s="389">
        <v>41441</v>
      </c>
      <c r="F468" s="387">
        <v>1</v>
      </c>
      <c r="G468" s="387">
        <v>6</v>
      </c>
      <c r="H468" s="388" t="s">
        <v>1168</v>
      </c>
      <c r="M468" s="408"/>
      <c r="N468" s="387"/>
      <c r="O468" s="387"/>
      <c r="V468" s="390"/>
    </row>
    <row r="469" spans="1:22" s="388" customFormat="1" ht="12.75" outlineLevel="1">
      <c r="A469" s="387"/>
      <c r="C469" s="396" t="s">
        <v>219</v>
      </c>
      <c r="E469" s="389"/>
      <c r="F469" s="387">
        <f>SUBTOTAL(9,F466:F468)</f>
        <v>10</v>
      </c>
      <c r="G469" s="387"/>
      <c r="M469" s="408"/>
      <c r="N469" s="387"/>
      <c r="O469" s="387"/>
      <c r="V469" s="390"/>
    </row>
    <row r="470" spans="1:22" s="388" customFormat="1" ht="12.75" outlineLevel="2">
      <c r="A470" s="387">
        <v>15</v>
      </c>
      <c r="B470" s="388" t="s">
        <v>1165</v>
      </c>
      <c r="C470" s="388" t="s">
        <v>533</v>
      </c>
      <c r="D470" s="388" t="s">
        <v>416</v>
      </c>
      <c r="E470" s="389">
        <v>41196</v>
      </c>
      <c r="F470" s="387">
        <v>4</v>
      </c>
      <c r="G470" s="387">
        <v>3</v>
      </c>
      <c r="H470" s="388" t="s">
        <v>1167</v>
      </c>
      <c r="M470" s="408"/>
      <c r="N470" s="387"/>
      <c r="O470" s="387"/>
      <c r="V470" s="390"/>
    </row>
    <row r="471" spans="1:22" s="388" customFormat="1" ht="12.75" outlineLevel="1">
      <c r="A471" s="387"/>
      <c r="C471" s="396" t="s">
        <v>536</v>
      </c>
      <c r="E471" s="389"/>
      <c r="F471" s="387">
        <f>SUBTOTAL(9,F470:F470)</f>
        <v>4</v>
      </c>
      <c r="G471" s="387"/>
      <c r="M471" s="408"/>
      <c r="N471" s="387"/>
      <c r="O471" s="387"/>
      <c r="V471" s="390"/>
    </row>
    <row r="472" spans="1:22" s="388" customFormat="1" ht="12.75" outlineLevel="2">
      <c r="A472" s="387">
        <v>15</v>
      </c>
      <c r="B472" s="388" t="s">
        <v>1165</v>
      </c>
      <c r="C472" s="388" t="s">
        <v>439</v>
      </c>
      <c r="D472" s="388" t="s">
        <v>325</v>
      </c>
      <c r="E472" s="389">
        <v>41434</v>
      </c>
      <c r="F472" s="387">
        <v>5</v>
      </c>
      <c r="G472" s="387">
        <v>2</v>
      </c>
      <c r="H472" s="388" t="s">
        <v>1166</v>
      </c>
      <c r="M472" s="408"/>
      <c r="N472" s="387"/>
      <c r="O472" s="387"/>
      <c r="V472" s="390"/>
    </row>
    <row r="473" spans="1:22" s="388" customFormat="1" ht="12.75" outlineLevel="1">
      <c r="A473" s="387"/>
      <c r="C473" s="396" t="s">
        <v>347</v>
      </c>
      <c r="E473" s="389"/>
      <c r="F473" s="387">
        <f>SUBTOTAL(9,F472:F472)</f>
        <v>5</v>
      </c>
      <c r="G473" s="387"/>
      <c r="M473" s="408"/>
      <c r="N473" s="387"/>
      <c r="O473" s="387"/>
      <c r="V473" s="390"/>
    </row>
    <row r="474" spans="1:22" s="388" customFormat="1" ht="12.75" outlineLevel="2">
      <c r="A474" s="387">
        <v>15</v>
      </c>
      <c r="B474" s="393" t="s">
        <v>1165</v>
      </c>
      <c r="C474" s="393" t="s">
        <v>407</v>
      </c>
      <c r="D474" s="393" t="s">
        <v>416</v>
      </c>
      <c r="E474" s="397">
        <v>41196</v>
      </c>
      <c r="F474" s="391">
        <v>6</v>
      </c>
      <c r="G474" s="391">
        <v>1</v>
      </c>
      <c r="H474" s="393" t="s">
        <v>1170</v>
      </c>
      <c r="M474" s="408"/>
      <c r="N474" s="387"/>
      <c r="O474" s="387"/>
      <c r="V474" s="390"/>
    </row>
    <row r="475" spans="1:22" s="388" customFormat="1" ht="12.75" outlineLevel="2">
      <c r="A475" s="387">
        <v>15</v>
      </c>
      <c r="B475" s="388" t="s">
        <v>1165</v>
      </c>
      <c r="C475" s="388" t="s">
        <v>407</v>
      </c>
      <c r="D475" s="388" t="s">
        <v>416</v>
      </c>
      <c r="E475" s="389">
        <v>41196</v>
      </c>
      <c r="F475" s="387">
        <v>5</v>
      </c>
      <c r="G475" s="387">
        <v>2</v>
      </c>
      <c r="H475" s="388" t="s">
        <v>1166</v>
      </c>
      <c r="M475" s="408"/>
      <c r="N475" s="387"/>
      <c r="O475" s="387"/>
      <c r="V475" s="390"/>
    </row>
    <row r="476" spans="1:22" s="388" customFormat="1" ht="12.75" outlineLevel="2">
      <c r="A476" s="387">
        <v>15</v>
      </c>
      <c r="B476" s="388" t="s">
        <v>1165</v>
      </c>
      <c r="C476" s="388" t="s">
        <v>407</v>
      </c>
      <c r="D476" s="388" t="s">
        <v>416</v>
      </c>
      <c r="E476" s="389">
        <v>41196</v>
      </c>
      <c r="F476" s="387">
        <v>2</v>
      </c>
      <c r="G476" s="387">
        <v>5</v>
      </c>
      <c r="H476" s="388" t="s">
        <v>1169</v>
      </c>
      <c r="M476" s="408"/>
      <c r="N476" s="387"/>
      <c r="O476" s="387"/>
      <c r="V476" s="390"/>
    </row>
    <row r="477" spans="1:22" s="399" customFormat="1" ht="12.75" outlineLevel="1">
      <c r="A477" s="398"/>
      <c r="C477" s="399" t="s">
        <v>412</v>
      </c>
      <c r="D477" s="104" t="s">
        <v>1446</v>
      </c>
      <c r="E477" s="400"/>
      <c r="F477" s="398">
        <f>SUBTOTAL(9,F474:F476)</f>
        <v>13</v>
      </c>
      <c r="G477" s="398"/>
      <c r="M477" s="409"/>
      <c r="N477" s="398"/>
      <c r="O477" s="398"/>
      <c r="V477" s="401"/>
    </row>
    <row r="478" spans="1:22" s="388" customFormat="1" ht="12.75" outlineLevel="2">
      <c r="A478" s="391">
        <v>15</v>
      </c>
      <c r="B478" s="392" t="s">
        <v>1165</v>
      </c>
      <c r="C478" s="392" t="s">
        <v>228</v>
      </c>
      <c r="D478" s="393" t="s">
        <v>422</v>
      </c>
      <c r="E478" s="394">
        <v>41336</v>
      </c>
      <c r="F478" s="391">
        <v>6</v>
      </c>
      <c r="G478" s="391">
        <v>1</v>
      </c>
      <c r="H478" s="393" t="s">
        <v>1170</v>
      </c>
      <c r="I478" s="387"/>
      <c r="M478" s="408"/>
      <c r="N478" s="387"/>
      <c r="O478" s="387"/>
      <c r="V478" s="390"/>
    </row>
    <row r="479" spans="1:22" s="388" customFormat="1" ht="12.75" outlineLevel="1">
      <c r="A479" s="391"/>
      <c r="B479" s="392"/>
      <c r="C479" s="395" t="s">
        <v>229</v>
      </c>
      <c r="D479" s="393"/>
      <c r="E479" s="394"/>
      <c r="F479" s="391">
        <f>SUBTOTAL(9,F478:F478)</f>
        <v>6</v>
      </c>
      <c r="G479" s="391"/>
      <c r="H479" s="393"/>
      <c r="I479" s="387"/>
      <c r="M479" s="408"/>
      <c r="N479" s="387"/>
      <c r="O479" s="387"/>
      <c r="V479" s="390"/>
    </row>
    <row r="480" spans="1:22" s="388" customFormat="1" ht="12.75" outlineLevel="2">
      <c r="A480" s="391">
        <v>15</v>
      </c>
      <c r="B480" s="392" t="s">
        <v>1165</v>
      </c>
      <c r="C480" s="392" t="s">
        <v>80</v>
      </c>
      <c r="D480" s="393" t="s">
        <v>422</v>
      </c>
      <c r="E480" s="394">
        <v>41336</v>
      </c>
      <c r="F480" s="391">
        <v>4</v>
      </c>
      <c r="G480" s="391">
        <v>3</v>
      </c>
      <c r="H480" s="393" t="s">
        <v>1167</v>
      </c>
      <c r="I480" s="387"/>
      <c r="M480" s="408"/>
      <c r="N480" s="387"/>
      <c r="O480" s="387"/>
      <c r="V480" s="390"/>
    </row>
    <row r="481" spans="1:22" s="388" customFormat="1" ht="12.75" outlineLevel="1">
      <c r="A481" s="391"/>
      <c r="B481" s="392"/>
      <c r="C481" s="395" t="s">
        <v>1973</v>
      </c>
      <c r="D481" s="393"/>
      <c r="E481" s="394"/>
      <c r="F481" s="391">
        <f>SUBTOTAL(9,F480:F480)</f>
        <v>4</v>
      </c>
      <c r="G481" s="391"/>
      <c r="H481" s="393"/>
      <c r="I481" s="387"/>
      <c r="M481" s="408"/>
      <c r="N481" s="387"/>
      <c r="O481" s="387"/>
      <c r="V481" s="390"/>
    </row>
    <row r="482" spans="1:22" s="388" customFormat="1" ht="12.75" outlineLevel="2">
      <c r="A482" s="391">
        <v>16</v>
      </c>
      <c r="B482" s="392" t="s">
        <v>1172</v>
      </c>
      <c r="C482" s="392" t="s">
        <v>118</v>
      </c>
      <c r="D482" s="393" t="s">
        <v>422</v>
      </c>
      <c r="E482" s="394">
        <v>41336</v>
      </c>
      <c r="F482" s="391">
        <v>2</v>
      </c>
      <c r="G482" s="391">
        <v>5</v>
      </c>
      <c r="H482" s="393" t="s">
        <v>1178</v>
      </c>
      <c r="I482" s="387"/>
      <c r="M482" s="408"/>
      <c r="N482" s="387"/>
      <c r="O482" s="387"/>
      <c r="V482" s="390"/>
    </row>
    <row r="483" spans="1:22" s="388" customFormat="1" ht="12.75" outlineLevel="2">
      <c r="A483" s="387">
        <v>16</v>
      </c>
      <c r="B483" s="388" t="s">
        <v>1172</v>
      </c>
      <c r="C483" s="388" t="s">
        <v>118</v>
      </c>
      <c r="D483" s="388" t="s">
        <v>325</v>
      </c>
      <c r="E483" s="389">
        <v>41434</v>
      </c>
      <c r="F483" s="387">
        <v>6</v>
      </c>
      <c r="G483" s="387">
        <v>1</v>
      </c>
      <c r="H483" s="388" t="s">
        <v>1176</v>
      </c>
      <c r="M483" s="408"/>
      <c r="N483" s="387"/>
      <c r="O483" s="387"/>
      <c r="V483" s="390"/>
    </row>
    <row r="484" spans="1:22" s="388" customFormat="1" ht="12.75" outlineLevel="1">
      <c r="A484" s="387"/>
      <c r="C484" s="396" t="s">
        <v>119</v>
      </c>
      <c r="E484" s="389"/>
      <c r="F484" s="387">
        <f>SUBTOTAL(9,F482:F483)</f>
        <v>8</v>
      </c>
      <c r="G484" s="387"/>
      <c r="M484" s="408"/>
      <c r="N484" s="387"/>
      <c r="O484" s="387"/>
      <c r="V484" s="390"/>
    </row>
    <row r="485" spans="1:22" s="388" customFormat="1" ht="12.75" outlineLevel="2">
      <c r="A485" s="387">
        <v>16</v>
      </c>
      <c r="B485" s="393" t="s">
        <v>1172</v>
      </c>
      <c r="C485" s="393" t="s">
        <v>1483</v>
      </c>
      <c r="D485" s="393" t="s">
        <v>416</v>
      </c>
      <c r="E485" s="397">
        <v>41196</v>
      </c>
      <c r="F485" s="391">
        <v>5</v>
      </c>
      <c r="G485" s="391">
        <v>2</v>
      </c>
      <c r="H485" s="393" t="s">
        <v>1175</v>
      </c>
      <c r="M485" s="408"/>
      <c r="N485" s="387"/>
      <c r="O485" s="387"/>
      <c r="V485" s="390"/>
    </row>
    <row r="486" spans="1:22" s="388" customFormat="1" ht="12.75" outlineLevel="1">
      <c r="A486" s="387"/>
      <c r="B486" s="393"/>
      <c r="C486" s="403" t="s">
        <v>1485</v>
      </c>
      <c r="D486" s="393"/>
      <c r="E486" s="397"/>
      <c r="F486" s="391">
        <f>SUBTOTAL(9,F485:F485)</f>
        <v>5</v>
      </c>
      <c r="G486" s="391"/>
      <c r="H486" s="393"/>
      <c r="M486" s="408"/>
      <c r="N486" s="387"/>
      <c r="O486" s="387"/>
      <c r="V486" s="390"/>
    </row>
    <row r="487" spans="1:22" s="388" customFormat="1" ht="12.75" outlineLevel="2">
      <c r="A487" s="391">
        <v>16</v>
      </c>
      <c r="B487" s="392" t="s">
        <v>1172</v>
      </c>
      <c r="C487" s="392" t="s">
        <v>153</v>
      </c>
      <c r="D487" s="393" t="s">
        <v>422</v>
      </c>
      <c r="E487" s="394">
        <v>41336</v>
      </c>
      <c r="F487" s="391">
        <v>1</v>
      </c>
      <c r="G487" s="391">
        <v>6</v>
      </c>
      <c r="H487" s="393" t="s">
        <v>1177</v>
      </c>
      <c r="I487" s="387"/>
      <c r="M487" s="408"/>
      <c r="N487" s="387"/>
      <c r="O487" s="387"/>
      <c r="V487" s="390"/>
    </row>
    <row r="488" spans="1:22" s="388" customFormat="1" ht="12.75" outlineLevel="1">
      <c r="A488" s="391"/>
      <c r="B488" s="392"/>
      <c r="C488" s="395" t="s">
        <v>154</v>
      </c>
      <c r="D488" s="393"/>
      <c r="E488" s="394"/>
      <c r="F488" s="391">
        <f>SUBTOTAL(9,F487:F487)</f>
        <v>1</v>
      </c>
      <c r="G488" s="391"/>
      <c r="H488" s="393"/>
      <c r="I488" s="387"/>
      <c r="M488" s="408"/>
      <c r="N488" s="387"/>
      <c r="O488" s="387"/>
      <c r="V488" s="390"/>
    </row>
    <row r="489" spans="1:22" s="388" customFormat="1" ht="12.75" outlineLevel="2">
      <c r="A489" s="387">
        <v>16</v>
      </c>
      <c r="B489" s="388" t="s">
        <v>1172</v>
      </c>
      <c r="C489" s="388" t="s">
        <v>1625</v>
      </c>
      <c r="D489" s="388" t="s">
        <v>325</v>
      </c>
      <c r="E489" s="389">
        <v>41434</v>
      </c>
      <c r="F489" s="387">
        <v>4</v>
      </c>
      <c r="G489" s="387">
        <v>3</v>
      </c>
      <c r="H489" s="388" t="s">
        <v>1174</v>
      </c>
      <c r="M489" s="408"/>
      <c r="N489" s="387"/>
      <c r="O489" s="387"/>
      <c r="V489" s="390"/>
    </row>
    <row r="490" spans="1:22" s="388" customFormat="1" ht="12.75" outlineLevel="1">
      <c r="A490" s="387"/>
      <c r="C490" s="396" t="s">
        <v>1627</v>
      </c>
      <c r="E490" s="389"/>
      <c r="F490" s="387">
        <f>SUBTOTAL(9,F489:F489)</f>
        <v>4</v>
      </c>
      <c r="G490" s="387"/>
      <c r="M490" s="408"/>
      <c r="N490" s="387"/>
      <c r="O490" s="387"/>
      <c r="V490" s="390"/>
    </row>
    <row r="491" spans="1:22" s="388" customFormat="1" ht="12.75" outlineLevel="2">
      <c r="A491" s="387">
        <v>16</v>
      </c>
      <c r="B491" s="388" t="s">
        <v>1172</v>
      </c>
      <c r="C491" s="388" t="s">
        <v>465</v>
      </c>
      <c r="D491" s="388" t="s">
        <v>325</v>
      </c>
      <c r="E491" s="389">
        <v>41434</v>
      </c>
      <c r="F491" s="387">
        <v>5</v>
      </c>
      <c r="G491" s="387">
        <v>2</v>
      </c>
      <c r="H491" s="388" t="s">
        <v>1175</v>
      </c>
      <c r="M491" s="408"/>
      <c r="N491" s="387"/>
      <c r="O491" s="387"/>
      <c r="V491" s="390"/>
    </row>
    <row r="492" spans="1:22" s="388" customFormat="1" ht="12.75" outlineLevel="1">
      <c r="A492" s="387"/>
      <c r="C492" s="396" t="s">
        <v>466</v>
      </c>
      <c r="E492" s="389"/>
      <c r="F492" s="387">
        <f>SUBTOTAL(9,F491:F491)</f>
        <v>5</v>
      </c>
      <c r="G492" s="387"/>
      <c r="M492" s="408"/>
      <c r="N492" s="387"/>
      <c r="O492" s="387"/>
      <c r="V492" s="390"/>
    </row>
    <row r="493" spans="1:22" s="388" customFormat="1" ht="12.75" outlineLevel="2">
      <c r="A493" s="391">
        <v>16</v>
      </c>
      <c r="B493" s="392" t="s">
        <v>1172</v>
      </c>
      <c r="C493" s="392" t="s">
        <v>74</v>
      </c>
      <c r="D493" s="393" t="s">
        <v>422</v>
      </c>
      <c r="E493" s="394">
        <v>41336</v>
      </c>
      <c r="F493" s="391">
        <v>6</v>
      </c>
      <c r="G493" s="391">
        <v>1</v>
      </c>
      <c r="H493" s="393" t="s">
        <v>1176</v>
      </c>
      <c r="I493" s="387"/>
      <c r="M493" s="408"/>
      <c r="N493" s="387"/>
      <c r="O493" s="387"/>
      <c r="V493" s="390"/>
    </row>
    <row r="494" spans="1:22" s="388" customFormat="1" ht="12.75" outlineLevel="1">
      <c r="A494" s="391"/>
      <c r="B494" s="392"/>
      <c r="C494" s="395" t="s">
        <v>75</v>
      </c>
      <c r="D494" s="393"/>
      <c r="E494" s="394"/>
      <c r="F494" s="391">
        <f>SUBTOTAL(9,F493:F493)</f>
        <v>6</v>
      </c>
      <c r="G494" s="391"/>
      <c r="H494" s="393"/>
      <c r="I494" s="387"/>
      <c r="M494" s="408"/>
      <c r="N494" s="387"/>
      <c r="O494" s="387"/>
      <c r="V494" s="390"/>
    </row>
    <row r="495" spans="1:22" s="388" customFormat="1" ht="12.75" outlineLevel="2">
      <c r="A495" s="387">
        <v>16</v>
      </c>
      <c r="B495" s="388" t="s">
        <v>1172</v>
      </c>
      <c r="C495" s="388" t="s">
        <v>116</v>
      </c>
      <c r="D495" s="388" t="s">
        <v>325</v>
      </c>
      <c r="E495" s="389">
        <v>41434</v>
      </c>
      <c r="F495" s="387">
        <v>3</v>
      </c>
      <c r="G495" s="387">
        <v>4</v>
      </c>
      <c r="H495" s="388" t="s">
        <v>1173</v>
      </c>
      <c r="M495" s="408"/>
      <c r="N495" s="387"/>
      <c r="O495" s="387"/>
      <c r="V495" s="390"/>
    </row>
    <row r="496" spans="1:22" s="388" customFormat="1" ht="12.75" outlineLevel="2">
      <c r="A496" s="387">
        <v>16</v>
      </c>
      <c r="B496" s="388" t="s">
        <v>1172</v>
      </c>
      <c r="C496" s="388" t="s">
        <v>116</v>
      </c>
      <c r="D496" s="388" t="s">
        <v>365</v>
      </c>
      <c r="E496" s="389">
        <v>41440</v>
      </c>
      <c r="F496" s="387">
        <v>5</v>
      </c>
      <c r="G496" s="387">
        <v>2</v>
      </c>
      <c r="H496" s="388" t="s">
        <v>1175</v>
      </c>
      <c r="M496" s="408"/>
      <c r="N496" s="387"/>
      <c r="O496" s="387"/>
      <c r="V496" s="390"/>
    </row>
    <row r="497" spans="1:22" s="399" customFormat="1" ht="12.75" outlineLevel="1">
      <c r="A497" s="398"/>
      <c r="C497" s="399" t="s">
        <v>136</v>
      </c>
      <c r="D497" s="104" t="s">
        <v>1446</v>
      </c>
      <c r="E497" s="400"/>
      <c r="F497" s="398">
        <f>SUBTOTAL(9,F495:F496)</f>
        <v>8</v>
      </c>
      <c r="G497" s="398"/>
      <c r="M497" s="409"/>
      <c r="N497" s="398"/>
      <c r="O497" s="398"/>
      <c r="V497" s="401"/>
    </row>
    <row r="498" spans="1:22" s="388" customFormat="1" ht="12.75" outlineLevel="2">
      <c r="A498" s="387">
        <v>16</v>
      </c>
      <c r="B498" s="393" t="s">
        <v>1172</v>
      </c>
      <c r="C498" s="393" t="s">
        <v>215</v>
      </c>
      <c r="D498" s="393" t="s">
        <v>416</v>
      </c>
      <c r="E498" s="397">
        <v>41196</v>
      </c>
      <c r="F498" s="391">
        <v>6</v>
      </c>
      <c r="G498" s="391">
        <v>1</v>
      </c>
      <c r="H498" s="393" t="s">
        <v>1176</v>
      </c>
      <c r="M498" s="408"/>
      <c r="N498" s="387"/>
      <c r="O498" s="387"/>
      <c r="V498" s="390"/>
    </row>
    <row r="499" spans="1:22" s="388" customFormat="1" ht="12.75" outlineLevel="1">
      <c r="A499" s="387"/>
      <c r="B499" s="393"/>
      <c r="C499" s="403" t="s">
        <v>216</v>
      </c>
      <c r="D499" s="393"/>
      <c r="E499" s="397"/>
      <c r="F499" s="391">
        <f>SUBTOTAL(9,F498:F498)</f>
        <v>6</v>
      </c>
      <c r="G499" s="391"/>
      <c r="H499" s="393"/>
      <c r="M499" s="408"/>
      <c r="N499" s="387"/>
      <c r="O499" s="387"/>
      <c r="V499" s="390"/>
    </row>
    <row r="500" spans="1:22" s="388" customFormat="1" ht="12.75" outlineLevel="2">
      <c r="A500" s="387">
        <v>16</v>
      </c>
      <c r="B500" s="388" t="s">
        <v>1172</v>
      </c>
      <c r="C500" s="388" t="s">
        <v>439</v>
      </c>
      <c r="D500" s="388" t="s">
        <v>416</v>
      </c>
      <c r="E500" s="389">
        <v>41196</v>
      </c>
      <c r="F500" s="387">
        <v>3</v>
      </c>
      <c r="G500" s="387">
        <v>4</v>
      </c>
      <c r="H500" s="388" t="s">
        <v>1173</v>
      </c>
      <c r="M500" s="408"/>
      <c r="N500" s="387"/>
      <c r="O500" s="387"/>
      <c r="V500" s="390"/>
    </row>
    <row r="501" spans="1:22" s="388" customFormat="1" ht="12.75" outlineLevel="1">
      <c r="A501" s="387"/>
      <c r="C501" s="396" t="s">
        <v>347</v>
      </c>
      <c r="E501" s="389"/>
      <c r="F501" s="387">
        <f>SUBTOTAL(9,F500:F500)</f>
        <v>3</v>
      </c>
      <c r="G501" s="387"/>
      <c r="M501" s="408"/>
      <c r="N501" s="387"/>
      <c r="O501" s="387"/>
      <c r="V501" s="390"/>
    </row>
    <row r="502" spans="1:22" s="388" customFormat="1" ht="12.75" outlineLevel="2">
      <c r="A502" s="387">
        <v>16</v>
      </c>
      <c r="B502" s="388" t="s">
        <v>1172</v>
      </c>
      <c r="C502" s="388" t="s">
        <v>348</v>
      </c>
      <c r="D502" s="388" t="s">
        <v>416</v>
      </c>
      <c r="E502" s="389">
        <v>41196</v>
      </c>
      <c r="F502" s="387">
        <v>4</v>
      </c>
      <c r="G502" s="387">
        <v>3</v>
      </c>
      <c r="H502" s="388" t="s">
        <v>1174</v>
      </c>
      <c r="M502" s="408"/>
      <c r="N502" s="387"/>
      <c r="O502" s="387"/>
      <c r="V502" s="390"/>
    </row>
    <row r="503" spans="1:22" s="388" customFormat="1" ht="12.75" outlineLevel="1">
      <c r="A503" s="387"/>
      <c r="C503" s="396" t="s">
        <v>349</v>
      </c>
      <c r="E503" s="389"/>
      <c r="F503" s="387">
        <f>SUBTOTAL(9,F502:F502)</f>
        <v>4</v>
      </c>
      <c r="G503" s="387"/>
      <c r="M503" s="408"/>
      <c r="N503" s="387"/>
      <c r="O503" s="387"/>
      <c r="V503" s="390"/>
    </row>
    <row r="504" spans="1:22" s="388" customFormat="1" ht="12.75" outlineLevel="2">
      <c r="A504" s="387">
        <v>16</v>
      </c>
      <c r="B504" s="388" t="s">
        <v>1172</v>
      </c>
      <c r="C504" s="388" t="s">
        <v>407</v>
      </c>
      <c r="D504" s="388" t="s">
        <v>416</v>
      </c>
      <c r="E504" s="389">
        <v>41196</v>
      </c>
      <c r="F504" s="387">
        <v>1</v>
      </c>
      <c r="G504" s="387">
        <v>6</v>
      </c>
      <c r="H504" s="388" t="s">
        <v>1177</v>
      </c>
      <c r="M504" s="408"/>
      <c r="N504" s="387"/>
      <c r="O504" s="387"/>
      <c r="V504" s="390"/>
    </row>
    <row r="505" spans="1:22" s="388" customFormat="1" ht="12.75" outlineLevel="1">
      <c r="A505" s="387"/>
      <c r="C505" s="396" t="s">
        <v>412</v>
      </c>
      <c r="E505" s="389"/>
      <c r="F505" s="387">
        <f>SUBTOTAL(9,F504:F504)</f>
        <v>1</v>
      </c>
      <c r="G505" s="387"/>
      <c r="M505" s="408"/>
      <c r="N505" s="387"/>
      <c r="O505" s="387"/>
      <c r="V505" s="390"/>
    </row>
    <row r="506" spans="1:22" s="388" customFormat="1" ht="12.75" outlineLevel="2">
      <c r="A506" s="387">
        <v>16</v>
      </c>
      <c r="B506" s="388" t="s">
        <v>1172</v>
      </c>
      <c r="C506" s="388" t="s">
        <v>1926</v>
      </c>
      <c r="D506" s="388" t="s">
        <v>325</v>
      </c>
      <c r="E506" s="389">
        <v>41434</v>
      </c>
      <c r="F506" s="387">
        <v>2</v>
      </c>
      <c r="G506" s="387">
        <v>5</v>
      </c>
      <c r="H506" s="388" t="s">
        <v>1178</v>
      </c>
      <c r="M506" s="408"/>
      <c r="N506" s="387"/>
      <c r="O506" s="387"/>
      <c r="V506" s="390"/>
    </row>
    <row r="507" spans="1:22" s="388" customFormat="1" ht="12.75" outlineLevel="1">
      <c r="A507" s="387"/>
      <c r="C507" s="396" t="s">
        <v>1928</v>
      </c>
      <c r="E507" s="389"/>
      <c r="F507" s="387">
        <f>SUBTOTAL(9,F506:F506)</f>
        <v>2</v>
      </c>
      <c r="G507" s="387"/>
      <c r="M507" s="408"/>
      <c r="N507" s="387"/>
      <c r="O507" s="387"/>
      <c r="V507" s="390"/>
    </row>
    <row r="508" spans="1:22" s="388" customFormat="1" ht="12.75" outlineLevel="2">
      <c r="A508" s="391">
        <v>16</v>
      </c>
      <c r="B508" s="392" t="s">
        <v>1172</v>
      </c>
      <c r="C508" s="392" t="s">
        <v>352</v>
      </c>
      <c r="D508" s="393" t="s">
        <v>422</v>
      </c>
      <c r="E508" s="394">
        <v>41336</v>
      </c>
      <c r="F508" s="391">
        <v>4</v>
      </c>
      <c r="G508" s="391">
        <v>3</v>
      </c>
      <c r="H508" s="393" t="s">
        <v>1174</v>
      </c>
      <c r="I508" s="387"/>
      <c r="M508" s="408"/>
      <c r="N508" s="387"/>
      <c r="O508" s="387"/>
      <c r="V508" s="390"/>
    </row>
    <row r="509" spans="1:22" s="388" customFormat="1" ht="12.75" outlineLevel="1">
      <c r="A509" s="391"/>
      <c r="B509" s="392"/>
      <c r="C509" s="395" t="s">
        <v>353</v>
      </c>
      <c r="D509" s="393"/>
      <c r="E509" s="394"/>
      <c r="F509" s="391">
        <f>SUBTOTAL(9,F508:F508)</f>
        <v>4</v>
      </c>
      <c r="G509" s="391"/>
      <c r="H509" s="393"/>
      <c r="I509" s="387"/>
      <c r="M509" s="408"/>
      <c r="N509" s="387"/>
      <c r="O509" s="387"/>
      <c r="V509" s="390"/>
    </row>
    <row r="510" spans="1:22" s="388" customFormat="1" ht="12.75" outlineLevel="2">
      <c r="A510" s="387">
        <v>16</v>
      </c>
      <c r="B510" s="388" t="s">
        <v>1172</v>
      </c>
      <c r="C510" s="388" t="s">
        <v>199</v>
      </c>
      <c r="D510" s="388" t="s">
        <v>416</v>
      </c>
      <c r="E510" s="389">
        <v>41196</v>
      </c>
      <c r="F510" s="387">
        <v>2</v>
      </c>
      <c r="G510" s="387">
        <v>5</v>
      </c>
      <c r="H510" s="388" t="s">
        <v>1178</v>
      </c>
      <c r="M510" s="408"/>
      <c r="N510" s="387"/>
      <c r="O510" s="387"/>
      <c r="V510" s="390"/>
    </row>
    <row r="511" spans="1:22" s="388" customFormat="1" ht="12.75" outlineLevel="2">
      <c r="A511" s="391">
        <v>16</v>
      </c>
      <c r="B511" s="392" t="s">
        <v>1172</v>
      </c>
      <c r="C511" s="392" t="s">
        <v>199</v>
      </c>
      <c r="D511" s="393" t="s">
        <v>422</v>
      </c>
      <c r="E511" s="394">
        <v>41336</v>
      </c>
      <c r="F511" s="391">
        <v>5</v>
      </c>
      <c r="G511" s="391">
        <v>2</v>
      </c>
      <c r="H511" s="393" t="s">
        <v>1175</v>
      </c>
      <c r="I511" s="387"/>
      <c r="M511" s="408"/>
      <c r="N511" s="387"/>
      <c r="O511" s="387"/>
      <c r="V511" s="390"/>
    </row>
    <row r="512" spans="1:22" s="388" customFormat="1" ht="12.75" outlineLevel="1">
      <c r="A512" s="391"/>
      <c r="B512" s="392"/>
      <c r="C512" s="395" t="s">
        <v>200</v>
      </c>
      <c r="D512" s="393"/>
      <c r="E512" s="394"/>
      <c r="F512" s="391">
        <f>SUBTOTAL(9,F510:F511)</f>
        <v>7</v>
      </c>
      <c r="G512" s="391"/>
      <c r="H512" s="393"/>
      <c r="I512" s="387"/>
      <c r="M512" s="408"/>
      <c r="N512" s="387"/>
      <c r="O512" s="387"/>
      <c r="V512" s="390"/>
    </row>
    <row r="513" spans="1:22" s="388" customFormat="1" ht="12.75" outlineLevel="2">
      <c r="A513" s="391">
        <v>16</v>
      </c>
      <c r="B513" s="392" t="s">
        <v>1172</v>
      </c>
      <c r="C513" s="392" t="s">
        <v>417</v>
      </c>
      <c r="D513" s="393" t="s">
        <v>422</v>
      </c>
      <c r="E513" s="394">
        <v>41336</v>
      </c>
      <c r="F513" s="391">
        <v>3</v>
      </c>
      <c r="G513" s="391">
        <v>4</v>
      </c>
      <c r="H513" s="393" t="s">
        <v>1173</v>
      </c>
      <c r="I513" s="387"/>
      <c r="M513" s="408"/>
      <c r="N513" s="387"/>
      <c r="O513" s="387"/>
      <c r="V513" s="390"/>
    </row>
    <row r="514" spans="1:22" s="388" customFormat="1" ht="12.75" outlineLevel="2">
      <c r="A514" s="387">
        <v>16</v>
      </c>
      <c r="B514" s="388" t="s">
        <v>1172</v>
      </c>
      <c r="C514" s="388" t="s">
        <v>417</v>
      </c>
      <c r="D514" s="388" t="s">
        <v>325</v>
      </c>
      <c r="E514" s="389">
        <v>41434</v>
      </c>
      <c r="F514" s="387">
        <v>1</v>
      </c>
      <c r="G514" s="387">
        <v>6</v>
      </c>
      <c r="H514" s="388" t="s">
        <v>1177</v>
      </c>
      <c r="M514" s="408"/>
      <c r="N514" s="387"/>
      <c r="O514" s="387"/>
      <c r="V514" s="390"/>
    </row>
    <row r="515" spans="1:22" s="388" customFormat="1" ht="12.75" outlineLevel="1">
      <c r="A515" s="387"/>
      <c r="C515" s="396" t="s">
        <v>418</v>
      </c>
      <c r="E515" s="389"/>
      <c r="F515" s="387">
        <f>SUBTOTAL(9,F513:F514)</f>
        <v>4</v>
      </c>
      <c r="G515" s="387"/>
      <c r="M515" s="408"/>
      <c r="N515" s="387"/>
      <c r="O515" s="387"/>
      <c r="V515" s="390"/>
    </row>
    <row r="516" spans="1:22" s="388" customFormat="1" ht="12.75" outlineLevel="2">
      <c r="A516" s="391">
        <v>17</v>
      </c>
      <c r="B516" s="392" t="s">
        <v>1179</v>
      </c>
      <c r="C516" s="392" t="s">
        <v>118</v>
      </c>
      <c r="D516" s="393" t="s">
        <v>422</v>
      </c>
      <c r="E516" s="394">
        <v>41336</v>
      </c>
      <c r="F516" s="391">
        <v>2</v>
      </c>
      <c r="G516" s="391">
        <v>5</v>
      </c>
      <c r="H516" s="393" t="s">
        <v>1181</v>
      </c>
      <c r="I516" s="387"/>
      <c r="M516" s="408"/>
      <c r="N516" s="387"/>
      <c r="O516" s="387"/>
      <c r="V516" s="390"/>
    </row>
    <row r="517" spans="1:22" s="388" customFormat="1" ht="12.75" outlineLevel="2">
      <c r="A517" s="391">
        <v>17</v>
      </c>
      <c r="B517" s="392" t="s">
        <v>1179</v>
      </c>
      <c r="C517" s="392" t="s">
        <v>118</v>
      </c>
      <c r="D517" s="393" t="s">
        <v>422</v>
      </c>
      <c r="E517" s="394">
        <v>41336</v>
      </c>
      <c r="F517" s="391">
        <v>1</v>
      </c>
      <c r="G517" s="391">
        <v>6</v>
      </c>
      <c r="H517" s="393" t="s">
        <v>1180</v>
      </c>
      <c r="I517" s="387"/>
      <c r="M517" s="408"/>
      <c r="N517" s="387"/>
      <c r="O517" s="387"/>
      <c r="V517" s="390"/>
    </row>
    <row r="518" spans="1:22" s="388" customFormat="1" ht="12.75" outlineLevel="1">
      <c r="A518" s="391"/>
      <c r="B518" s="392"/>
      <c r="C518" s="395" t="s">
        <v>119</v>
      </c>
      <c r="D518" s="393"/>
      <c r="E518" s="394"/>
      <c r="F518" s="391">
        <f>SUBTOTAL(9,F516:F517)</f>
        <v>3</v>
      </c>
      <c r="G518" s="391"/>
      <c r="H518" s="393"/>
      <c r="I518" s="387"/>
      <c r="M518" s="408"/>
      <c r="N518" s="387"/>
      <c r="O518" s="387"/>
      <c r="V518" s="390"/>
    </row>
    <row r="519" spans="1:22" s="388" customFormat="1" ht="12.75" outlineLevel="2">
      <c r="A519" s="391">
        <v>17</v>
      </c>
      <c r="B519" s="392" t="s">
        <v>1179</v>
      </c>
      <c r="C519" s="392" t="s">
        <v>1008</v>
      </c>
      <c r="D519" s="393" t="s">
        <v>422</v>
      </c>
      <c r="E519" s="394">
        <v>41336</v>
      </c>
      <c r="F519" s="391">
        <v>5</v>
      </c>
      <c r="G519" s="391">
        <v>2</v>
      </c>
      <c r="H519" s="393" t="s">
        <v>1182</v>
      </c>
      <c r="I519" s="387"/>
      <c r="M519" s="408"/>
      <c r="N519" s="387"/>
      <c r="O519" s="387"/>
      <c r="V519" s="390"/>
    </row>
    <row r="520" spans="1:22" s="388" customFormat="1" ht="12.75" outlineLevel="1">
      <c r="A520" s="391"/>
      <c r="B520" s="392"/>
      <c r="C520" s="395" t="s">
        <v>1013</v>
      </c>
      <c r="D520" s="393"/>
      <c r="E520" s="394"/>
      <c r="F520" s="391">
        <f>SUBTOTAL(9,F519:F519)</f>
        <v>5</v>
      </c>
      <c r="G520" s="391"/>
      <c r="H520" s="393"/>
      <c r="I520" s="387"/>
      <c r="M520" s="408"/>
      <c r="N520" s="387"/>
      <c r="O520" s="387"/>
      <c r="V520" s="390"/>
    </row>
    <row r="521" spans="1:22" s="388" customFormat="1" ht="12.75" outlineLevel="2">
      <c r="A521" s="387">
        <v>17</v>
      </c>
      <c r="B521" s="393" t="s">
        <v>1179</v>
      </c>
      <c r="C521" s="393" t="s">
        <v>380</v>
      </c>
      <c r="D521" s="393" t="s">
        <v>416</v>
      </c>
      <c r="E521" s="397">
        <v>41196</v>
      </c>
      <c r="F521" s="391">
        <v>5</v>
      </c>
      <c r="G521" s="391">
        <v>2</v>
      </c>
      <c r="H521" s="393" t="s">
        <v>1182</v>
      </c>
      <c r="M521" s="408"/>
      <c r="N521" s="387"/>
      <c r="O521" s="387"/>
      <c r="V521" s="390"/>
    </row>
    <row r="522" spans="1:22" s="388" customFormat="1" ht="12.75" outlineLevel="2">
      <c r="A522" s="391">
        <v>17</v>
      </c>
      <c r="B522" s="392" t="s">
        <v>1179</v>
      </c>
      <c r="C522" s="392" t="s">
        <v>380</v>
      </c>
      <c r="D522" s="393" t="s">
        <v>422</v>
      </c>
      <c r="E522" s="394">
        <v>41336</v>
      </c>
      <c r="F522" s="391">
        <v>4</v>
      </c>
      <c r="G522" s="391">
        <v>3</v>
      </c>
      <c r="H522" s="393" t="s">
        <v>1184</v>
      </c>
      <c r="I522" s="387"/>
      <c r="M522" s="408"/>
      <c r="N522" s="387"/>
      <c r="O522" s="387"/>
      <c r="V522" s="390"/>
    </row>
    <row r="523" spans="1:22" s="388" customFormat="1" ht="12.75" outlineLevel="1">
      <c r="A523" s="391"/>
      <c r="B523" s="392"/>
      <c r="C523" s="395" t="s">
        <v>382</v>
      </c>
      <c r="D523" s="393"/>
      <c r="E523" s="394"/>
      <c r="F523" s="391">
        <f>SUBTOTAL(9,F521:F522)</f>
        <v>9</v>
      </c>
      <c r="G523" s="391"/>
      <c r="H523" s="393"/>
      <c r="I523" s="387"/>
      <c r="M523" s="408"/>
      <c r="N523" s="387"/>
      <c r="O523" s="387"/>
      <c r="V523" s="390"/>
    </row>
    <row r="524" spans="1:22" s="388" customFormat="1" ht="12.75" outlineLevel="2">
      <c r="A524" s="391">
        <v>17</v>
      </c>
      <c r="B524" s="392" t="s">
        <v>1179</v>
      </c>
      <c r="C524" s="392" t="s">
        <v>91</v>
      </c>
      <c r="D524" s="393" t="s">
        <v>422</v>
      </c>
      <c r="E524" s="394">
        <v>41336</v>
      </c>
      <c r="F524" s="391">
        <v>6</v>
      </c>
      <c r="G524" s="391">
        <v>1</v>
      </c>
      <c r="H524" s="393" t="s">
        <v>1183</v>
      </c>
      <c r="I524" s="387"/>
      <c r="M524" s="408"/>
      <c r="N524" s="387"/>
      <c r="O524" s="387"/>
      <c r="V524" s="390"/>
    </row>
    <row r="525" spans="1:22" s="388" customFormat="1" ht="12.75" outlineLevel="1">
      <c r="A525" s="391"/>
      <c r="B525" s="392"/>
      <c r="C525" s="395" t="s">
        <v>92</v>
      </c>
      <c r="D525" s="393"/>
      <c r="E525" s="394"/>
      <c r="F525" s="391">
        <f>SUBTOTAL(9,F524:F524)</f>
        <v>6</v>
      </c>
      <c r="G525" s="391"/>
      <c r="H525" s="393"/>
      <c r="I525" s="387"/>
      <c r="M525" s="408"/>
      <c r="N525" s="387"/>
      <c r="O525" s="387"/>
      <c r="V525" s="390"/>
    </row>
    <row r="526" spans="1:22" s="388" customFormat="1" ht="12.75" outlineLevel="2">
      <c r="A526" s="387">
        <v>17</v>
      </c>
      <c r="B526" s="393" t="s">
        <v>1179</v>
      </c>
      <c r="C526" s="393" t="s">
        <v>96</v>
      </c>
      <c r="D526" s="393" t="s">
        <v>416</v>
      </c>
      <c r="E526" s="397">
        <v>41196</v>
      </c>
      <c r="F526" s="391">
        <v>1</v>
      </c>
      <c r="G526" s="391">
        <v>6</v>
      </c>
      <c r="H526" s="393" t="s">
        <v>1180</v>
      </c>
      <c r="M526" s="408"/>
      <c r="N526" s="387"/>
      <c r="O526" s="387"/>
      <c r="V526" s="390"/>
    </row>
    <row r="527" spans="1:22" s="388" customFormat="1" ht="12.75" outlineLevel="1">
      <c r="A527" s="387"/>
      <c r="B527" s="393"/>
      <c r="C527" s="403" t="s">
        <v>98</v>
      </c>
      <c r="D527" s="393"/>
      <c r="E527" s="397"/>
      <c r="F527" s="391">
        <f>SUBTOTAL(9,F526:F526)</f>
        <v>1</v>
      </c>
      <c r="G527" s="391"/>
      <c r="H527" s="393"/>
      <c r="M527" s="408"/>
      <c r="N527" s="387"/>
      <c r="O527" s="387"/>
      <c r="V527" s="390"/>
    </row>
    <row r="528" spans="1:22" s="388" customFormat="1" ht="12.75" outlineLevel="2">
      <c r="A528" s="387">
        <v>17</v>
      </c>
      <c r="B528" s="388" t="s">
        <v>1179</v>
      </c>
      <c r="C528" s="388" t="s">
        <v>224</v>
      </c>
      <c r="D528" s="388" t="s">
        <v>325</v>
      </c>
      <c r="E528" s="389">
        <v>41434</v>
      </c>
      <c r="F528" s="387">
        <v>4</v>
      </c>
      <c r="G528" s="387">
        <v>3</v>
      </c>
      <c r="H528" s="388" t="s">
        <v>1184</v>
      </c>
      <c r="M528" s="408"/>
      <c r="N528" s="387"/>
      <c r="O528" s="387"/>
      <c r="V528" s="390"/>
    </row>
    <row r="529" spans="1:22" s="388" customFormat="1" ht="12.75" outlineLevel="1">
      <c r="A529" s="387"/>
      <c r="C529" s="396" t="s">
        <v>225</v>
      </c>
      <c r="E529" s="389"/>
      <c r="F529" s="387">
        <f>SUBTOTAL(9,F528:F528)</f>
        <v>4</v>
      </c>
      <c r="G529" s="387"/>
      <c r="M529" s="408"/>
      <c r="N529" s="387"/>
      <c r="O529" s="387"/>
      <c r="V529" s="390"/>
    </row>
    <row r="530" spans="1:22" s="388" customFormat="1" ht="12.75" outlineLevel="2">
      <c r="A530" s="387">
        <v>17</v>
      </c>
      <c r="B530" s="388" t="s">
        <v>1179</v>
      </c>
      <c r="C530" s="388" t="s">
        <v>465</v>
      </c>
      <c r="D530" s="388" t="s">
        <v>325</v>
      </c>
      <c r="E530" s="389">
        <v>41434</v>
      </c>
      <c r="F530" s="387">
        <v>5</v>
      </c>
      <c r="G530" s="387">
        <v>2</v>
      </c>
      <c r="H530" s="388" t="s">
        <v>1182</v>
      </c>
      <c r="M530" s="408"/>
      <c r="N530" s="387"/>
      <c r="O530" s="387"/>
      <c r="V530" s="390"/>
    </row>
    <row r="531" spans="1:22" s="388" customFormat="1" ht="12.75" outlineLevel="2">
      <c r="A531" s="387">
        <v>17</v>
      </c>
      <c r="B531" s="388" t="s">
        <v>1179</v>
      </c>
      <c r="C531" s="388" t="s">
        <v>465</v>
      </c>
      <c r="D531" s="388" t="s">
        <v>325</v>
      </c>
      <c r="E531" s="389">
        <v>41434</v>
      </c>
      <c r="F531" s="387">
        <v>1</v>
      </c>
      <c r="G531" s="387">
        <v>6</v>
      </c>
      <c r="H531" s="388" t="s">
        <v>1180</v>
      </c>
      <c r="M531" s="408"/>
      <c r="N531" s="387"/>
      <c r="O531" s="387"/>
      <c r="V531" s="390"/>
    </row>
    <row r="532" spans="1:22" s="388" customFormat="1" ht="12.75" outlineLevel="1">
      <c r="A532" s="387"/>
      <c r="C532" s="396" t="s">
        <v>466</v>
      </c>
      <c r="E532" s="389"/>
      <c r="F532" s="387">
        <f>SUBTOTAL(9,F530:F531)</f>
        <v>6</v>
      </c>
      <c r="G532" s="387"/>
      <c r="M532" s="408"/>
      <c r="N532" s="387"/>
      <c r="O532" s="387"/>
      <c r="V532" s="390"/>
    </row>
    <row r="533" spans="1:22" s="388" customFormat="1" ht="12.75" outlineLevel="2">
      <c r="A533" s="387">
        <v>17</v>
      </c>
      <c r="B533" s="388" t="s">
        <v>1179</v>
      </c>
      <c r="C533" s="388" t="s">
        <v>257</v>
      </c>
      <c r="D533" s="388" t="s">
        <v>325</v>
      </c>
      <c r="E533" s="389">
        <v>41434</v>
      </c>
      <c r="F533" s="387">
        <v>6</v>
      </c>
      <c r="G533" s="387">
        <v>1</v>
      </c>
      <c r="H533" s="388" t="s">
        <v>1183</v>
      </c>
      <c r="M533" s="408"/>
      <c r="N533" s="387"/>
      <c r="O533" s="387"/>
      <c r="V533" s="390"/>
    </row>
    <row r="534" spans="1:22" s="388" customFormat="1" ht="12.75" outlineLevel="1">
      <c r="A534" s="387"/>
      <c r="C534" s="396" t="s">
        <v>258</v>
      </c>
      <c r="E534" s="389"/>
      <c r="F534" s="387">
        <f>SUBTOTAL(9,F533:F533)</f>
        <v>6</v>
      </c>
      <c r="G534" s="387"/>
      <c r="M534" s="408"/>
      <c r="N534" s="387"/>
      <c r="O534" s="387"/>
      <c r="V534" s="390"/>
    </row>
    <row r="535" spans="1:22" s="388" customFormat="1" ht="12.75" outlineLevel="2">
      <c r="A535" s="391">
        <v>17</v>
      </c>
      <c r="B535" s="392" t="s">
        <v>1179</v>
      </c>
      <c r="C535" s="392" t="s">
        <v>259</v>
      </c>
      <c r="D535" s="393" t="s">
        <v>422</v>
      </c>
      <c r="E535" s="394">
        <v>41336</v>
      </c>
      <c r="F535" s="391">
        <v>3</v>
      </c>
      <c r="G535" s="391">
        <v>4</v>
      </c>
      <c r="H535" s="393" t="s">
        <v>1185</v>
      </c>
      <c r="I535" s="387"/>
      <c r="M535" s="408"/>
      <c r="N535" s="387"/>
      <c r="O535" s="387"/>
      <c r="V535" s="390"/>
    </row>
    <row r="536" spans="1:22" s="388" customFormat="1" ht="12.75" outlineLevel="1">
      <c r="A536" s="391"/>
      <c r="B536" s="392"/>
      <c r="C536" s="395" t="s">
        <v>261</v>
      </c>
      <c r="D536" s="393"/>
      <c r="E536" s="394"/>
      <c r="F536" s="391">
        <f>SUBTOTAL(9,F535:F535)</f>
        <v>3</v>
      </c>
      <c r="G536" s="391"/>
      <c r="H536" s="393"/>
      <c r="I536" s="387"/>
      <c r="M536" s="408"/>
      <c r="N536" s="387"/>
      <c r="O536" s="387"/>
      <c r="V536" s="390"/>
    </row>
    <row r="537" spans="1:22" s="388" customFormat="1" ht="12.75" outlineLevel="2">
      <c r="A537" s="387">
        <v>17</v>
      </c>
      <c r="B537" s="393" t="s">
        <v>1179</v>
      </c>
      <c r="C537" s="393" t="s">
        <v>215</v>
      </c>
      <c r="D537" s="393" t="s">
        <v>416</v>
      </c>
      <c r="E537" s="397">
        <v>41196</v>
      </c>
      <c r="F537" s="391">
        <v>2</v>
      </c>
      <c r="G537" s="391">
        <v>5</v>
      </c>
      <c r="H537" s="393" t="s">
        <v>1181</v>
      </c>
      <c r="M537" s="408"/>
      <c r="N537" s="387"/>
      <c r="O537" s="387"/>
      <c r="V537" s="390"/>
    </row>
    <row r="538" spans="1:22" s="388" customFormat="1" ht="12.75" outlineLevel="1">
      <c r="A538" s="387"/>
      <c r="B538" s="393"/>
      <c r="C538" s="403" t="s">
        <v>216</v>
      </c>
      <c r="D538" s="393"/>
      <c r="E538" s="397"/>
      <c r="F538" s="391">
        <f>SUBTOTAL(9,F537:F537)</f>
        <v>2</v>
      </c>
      <c r="G538" s="391"/>
      <c r="H538" s="393"/>
      <c r="M538" s="408"/>
      <c r="N538" s="387"/>
      <c r="O538" s="387"/>
      <c r="V538" s="390"/>
    </row>
    <row r="539" spans="1:22" s="388" customFormat="1" ht="12.75" outlineLevel="2">
      <c r="A539" s="387">
        <v>17</v>
      </c>
      <c r="B539" s="388" t="s">
        <v>1179</v>
      </c>
      <c r="C539" s="388" t="s">
        <v>407</v>
      </c>
      <c r="D539" s="388" t="s">
        <v>416</v>
      </c>
      <c r="E539" s="389">
        <v>41196</v>
      </c>
      <c r="F539" s="387">
        <v>6</v>
      </c>
      <c r="G539" s="387">
        <v>1</v>
      </c>
      <c r="H539" s="388" t="s">
        <v>1183</v>
      </c>
      <c r="M539" s="408"/>
      <c r="N539" s="387"/>
      <c r="O539" s="387"/>
      <c r="V539" s="390"/>
    </row>
    <row r="540" spans="1:22" s="388" customFormat="1" ht="12.75" outlineLevel="2">
      <c r="A540" s="387">
        <v>17</v>
      </c>
      <c r="B540" s="388" t="s">
        <v>1179</v>
      </c>
      <c r="C540" s="388" t="s">
        <v>407</v>
      </c>
      <c r="D540" s="388" t="s">
        <v>416</v>
      </c>
      <c r="E540" s="389">
        <v>41196</v>
      </c>
      <c r="F540" s="387">
        <v>3</v>
      </c>
      <c r="G540" s="387">
        <v>4</v>
      </c>
      <c r="H540" s="388" t="s">
        <v>1185</v>
      </c>
      <c r="M540" s="408"/>
      <c r="N540" s="387"/>
      <c r="O540" s="387"/>
      <c r="V540" s="390"/>
    </row>
    <row r="541" spans="1:22" s="388" customFormat="1" ht="12.75" outlineLevel="2">
      <c r="A541" s="387">
        <v>17</v>
      </c>
      <c r="B541" s="388" t="s">
        <v>1179</v>
      </c>
      <c r="C541" s="388" t="s">
        <v>407</v>
      </c>
      <c r="D541" s="388" t="s">
        <v>325</v>
      </c>
      <c r="E541" s="389">
        <v>41434</v>
      </c>
      <c r="F541" s="387">
        <v>2</v>
      </c>
      <c r="G541" s="387">
        <v>5</v>
      </c>
      <c r="H541" s="388" t="s">
        <v>1181</v>
      </c>
      <c r="M541" s="408"/>
      <c r="N541" s="387"/>
      <c r="O541" s="387"/>
      <c r="V541" s="390"/>
    </row>
    <row r="542" spans="1:22" s="388" customFormat="1" ht="12.75" outlineLevel="2">
      <c r="A542" s="387">
        <v>17</v>
      </c>
      <c r="B542" s="388" t="s">
        <v>1179</v>
      </c>
      <c r="C542" s="388" t="s">
        <v>407</v>
      </c>
      <c r="D542" s="388" t="s">
        <v>365</v>
      </c>
      <c r="E542" s="389">
        <v>41440</v>
      </c>
      <c r="F542" s="387">
        <v>1</v>
      </c>
      <c r="G542" s="387">
        <v>6</v>
      </c>
      <c r="H542" s="388" t="s">
        <v>1180</v>
      </c>
      <c r="M542" s="408"/>
      <c r="N542" s="387"/>
      <c r="O542" s="387"/>
      <c r="V542" s="390"/>
    </row>
    <row r="543" spans="1:22" s="399" customFormat="1" ht="12.75" outlineLevel="1">
      <c r="A543" s="398"/>
      <c r="C543" s="399" t="s">
        <v>412</v>
      </c>
      <c r="D543" s="104" t="s">
        <v>1446</v>
      </c>
      <c r="E543" s="400"/>
      <c r="F543" s="398">
        <f>SUBTOTAL(9,F539:F542)</f>
        <v>12</v>
      </c>
      <c r="G543" s="398"/>
      <c r="M543" s="409"/>
      <c r="N543" s="398"/>
      <c r="O543" s="398"/>
      <c r="V543" s="401"/>
    </row>
    <row r="544" spans="1:22" s="388" customFormat="1" ht="12.75" outlineLevel="2">
      <c r="A544" s="387">
        <v>17</v>
      </c>
      <c r="B544" s="388" t="s">
        <v>1179</v>
      </c>
      <c r="C544" s="388" t="s">
        <v>228</v>
      </c>
      <c r="D544" s="388" t="s">
        <v>416</v>
      </c>
      <c r="E544" s="389">
        <v>41196</v>
      </c>
      <c r="F544" s="387">
        <v>4</v>
      </c>
      <c r="G544" s="387">
        <v>3</v>
      </c>
      <c r="H544" s="388" t="s">
        <v>1184</v>
      </c>
      <c r="M544" s="408"/>
      <c r="N544" s="387"/>
      <c r="O544" s="387"/>
      <c r="V544" s="390"/>
    </row>
    <row r="545" spans="1:22" s="388" customFormat="1" ht="12.75" outlineLevel="1">
      <c r="A545" s="387"/>
      <c r="C545" s="396" t="s">
        <v>229</v>
      </c>
      <c r="E545" s="389"/>
      <c r="F545" s="387">
        <f>SUBTOTAL(9,F544:F544)</f>
        <v>4</v>
      </c>
      <c r="G545" s="387"/>
      <c r="M545" s="408"/>
      <c r="N545" s="387"/>
      <c r="O545" s="387"/>
      <c r="V545" s="390"/>
    </row>
    <row r="546" spans="1:22" s="388" customFormat="1" ht="12.75" outlineLevel="2">
      <c r="A546" s="387">
        <v>17</v>
      </c>
      <c r="B546" s="388" t="s">
        <v>1179</v>
      </c>
      <c r="C546" s="388" t="s">
        <v>417</v>
      </c>
      <c r="D546" s="388" t="s">
        <v>325</v>
      </c>
      <c r="E546" s="389">
        <v>41434</v>
      </c>
      <c r="F546" s="387">
        <v>3</v>
      </c>
      <c r="G546" s="387">
        <v>4</v>
      </c>
      <c r="H546" s="388" t="s">
        <v>1185</v>
      </c>
      <c r="M546" s="408"/>
      <c r="N546" s="387"/>
      <c r="O546" s="387"/>
      <c r="V546" s="390"/>
    </row>
    <row r="547" spans="1:22" s="388" customFormat="1" ht="12.75" outlineLevel="1">
      <c r="A547" s="387"/>
      <c r="C547" s="396" t="s">
        <v>418</v>
      </c>
      <c r="E547" s="389"/>
      <c r="F547" s="387">
        <f>SUBTOTAL(9,F546:F546)</f>
        <v>3</v>
      </c>
      <c r="G547" s="387"/>
      <c r="M547" s="408"/>
      <c r="N547" s="387"/>
      <c r="O547" s="387"/>
      <c r="V547" s="390"/>
    </row>
    <row r="548" spans="1:22" s="388" customFormat="1" ht="12.75" outlineLevel="2">
      <c r="A548" s="387">
        <v>18</v>
      </c>
      <c r="B548" s="388" t="s">
        <v>1186</v>
      </c>
      <c r="C548" s="388" t="s">
        <v>636</v>
      </c>
      <c r="D548" s="388" t="s">
        <v>416</v>
      </c>
      <c r="E548" s="389">
        <v>41196</v>
      </c>
      <c r="F548" s="387">
        <v>2</v>
      </c>
      <c r="G548" s="387">
        <v>5</v>
      </c>
      <c r="H548" s="388" t="s">
        <v>1188</v>
      </c>
      <c r="M548" s="408"/>
      <c r="N548" s="387"/>
      <c r="O548" s="387"/>
      <c r="V548" s="390"/>
    </row>
    <row r="549" spans="1:22" s="388" customFormat="1" ht="12.75" outlineLevel="2">
      <c r="A549" s="391">
        <v>18</v>
      </c>
      <c r="B549" s="392" t="s">
        <v>1186</v>
      </c>
      <c r="C549" s="392" t="s">
        <v>636</v>
      </c>
      <c r="D549" s="393" t="s">
        <v>422</v>
      </c>
      <c r="E549" s="394">
        <v>41336</v>
      </c>
      <c r="F549" s="391">
        <v>2</v>
      </c>
      <c r="G549" s="391">
        <v>5</v>
      </c>
      <c r="H549" s="393" t="s">
        <v>1188</v>
      </c>
      <c r="I549" s="387"/>
      <c r="M549" s="408"/>
      <c r="N549" s="387"/>
      <c r="O549" s="387"/>
      <c r="V549" s="390"/>
    </row>
    <row r="550" spans="1:22" s="388" customFormat="1" ht="12.75" outlineLevel="1">
      <c r="A550" s="391"/>
      <c r="B550" s="392"/>
      <c r="C550" s="395" t="s">
        <v>639</v>
      </c>
      <c r="D550" s="393"/>
      <c r="E550" s="394"/>
      <c r="F550" s="391">
        <f>SUBTOTAL(9,F548:F549)</f>
        <v>4</v>
      </c>
      <c r="G550" s="391"/>
      <c r="H550" s="393"/>
      <c r="I550" s="387"/>
      <c r="M550" s="408"/>
      <c r="N550" s="387"/>
      <c r="O550" s="387"/>
      <c r="V550" s="390"/>
    </row>
    <row r="551" spans="1:22" s="388" customFormat="1" ht="12.75" outlineLevel="2">
      <c r="A551" s="387">
        <v>18</v>
      </c>
      <c r="B551" s="388" t="s">
        <v>1186</v>
      </c>
      <c r="C551" s="388" t="s">
        <v>649</v>
      </c>
      <c r="D551" s="388" t="s">
        <v>325</v>
      </c>
      <c r="E551" s="389">
        <v>41434</v>
      </c>
      <c r="F551" s="387">
        <v>2</v>
      </c>
      <c r="G551" s="387">
        <v>5</v>
      </c>
      <c r="H551" s="388" t="s">
        <v>1188</v>
      </c>
      <c r="M551" s="408"/>
      <c r="N551" s="387"/>
      <c r="O551" s="387"/>
      <c r="V551" s="390"/>
    </row>
    <row r="552" spans="1:22" s="388" customFormat="1" ht="12.75" outlineLevel="1">
      <c r="A552" s="387"/>
      <c r="C552" s="396" t="s">
        <v>651</v>
      </c>
      <c r="E552" s="389"/>
      <c r="F552" s="387">
        <f>SUBTOTAL(9,F551:F551)</f>
        <v>2</v>
      </c>
      <c r="G552" s="387"/>
      <c r="M552" s="408"/>
      <c r="N552" s="387"/>
      <c r="O552" s="387"/>
      <c r="V552" s="390"/>
    </row>
    <row r="553" spans="1:22" s="388" customFormat="1" ht="12.75" outlineLevel="2">
      <c r="A553" s="391">
        <v>18</v>
      </c>
      <c r="B553" s="392" t="s">
        <v>1186</v>
      </c>
      <c r="C553" s="392" t="s">
        <v>1270</v>
      </c>
      <c r="D553" s="393" t="s">
        <v>422</v>
      </c>
      <c r="E553" s="394">
        <v>41336</v>
      </c>
      <c r="F553" s="391">
        <v>6</v>
      </c>
      <c r="G553" s="391">
        <v>1</v>
      </c>
      <c r="H553" s="393" t="s">
        <v>1189</v>
      </c>
      <c r="I553" s="387"/>
      <c r="M553" s="408"/>
      <c r="N553" s="387"/>
      <c r="O553" s="387"/>
      <c r="V553" s="390"/>
    </row>
    <row r="554" spans="1:22" s="388" customFormat="1" ht="12.75" outlineLevel="1">
      <c r="A554" s="391"/>
      <c r="B554" s="392"/>
      <c r="C554" s="395" t="s">
        <v>1272</v>
      </c>
      <c r="D554" s="393"/>
      <c r="E554" s="394"/>
      <c r="F554" s="391">
        <f>SUBTOTAL(9,F553:F553)</f>
        <v>6</v>
      </c>
      <c r="G554" s="391"/>
      <c r="H554" s="393"/>
      <c r="I554" s="387"/>
      <c r="M554" s="408"/>
      <c r="N554" s="387"/>
      <c r="O554" s="387"/>
      <c r="V554" s="390"/>
    </row>
    <row r="555" spans="1:22" s="388" customFormat="1" ht="12.75" outlineLevel="2">
      <c r="A555" s="387">
        <v>18</v>
      </c>
      <c r="B555" s="388" t="s">
        <v>1186</v>
      </c>
      <c r="C555" s="388" t="s">
        <v>74</v>
      </c>
      <c r="D555" s="388" t="s">
        <v>325</v>
      </c>
      <c r="E555" s="389">
        <v>41434</v>
      </c>
      <c r="F555" s="387">
        <v>1</v>
      </c>
      <c r="G555" s="387">
        <v>6</v>
      </c>
      <c r="H555" s="388" t="s">
        <v>1190</v>
      </c>
      <c r="M555" s="408"/>
      <c r="N555" s="387"/>
      <c r="O555" s="387"/>
      <c r="V555" s="390"/>
    </row>
    <row r="556" spans="1:22" s="388" customFormat="1" ht="12.75" outlineLevel="1">
      <c r="A556" s="387"/>
      <c r="C556" s="396" t="s">
        <v>75</v>
      </c>
      <c r="E556" s="389"/>
      <c r="F556" s="387">
        <f>SUBTOTAL(9,F555:F555)</f>
        <v>1</v>
      </c>
      <c r="G556" s="387"/>
      <c r="M556" s="408"/>
      <c r="N556" s="387"/>
      <c r="O556" s="387"/>
      <c r="V556" s="390"/>
    </row>
    <row r="557" spans="1:22" s="388" customFormat="1" ht="12.75" outlineLevel="2">
      <c r="A557" s="387">
        <v>18</v>
      </c>
      <c r="B557" s="388" t="s">
        <v>1186</v>
      </c>
      <c r="C557" s="388" t="s">
        <v>262</v>
      </c>
      <c r="D557" s="388" t="s">
        <v>325</v>
      </c>
      <c r="E557" s="389">
        <v>41434</v>
      </c>
      <c r="F557" s="387">
        <v>5</v>
      </c>
      <c r="G557" s="387">
        <v>2</v>
      </c>
      <c r="H557" s="388" t="s">
        <v>1192</v>
      </c>
      <c r="M557" s="408"/>
      <c r="N557" s="387"/>
      <c r="O557" s="387"/>
      <c r="V557" s="390"/>
    </row>
    <row r="558" spans="1:22" s="388" customFormat="1" ht="12.75" outlineLevel="2">
      <c r="A558" s="387">
        <v>18</v>
      </c>
      <c r="B558" s="388" t="s">
        <v>1186</v>
      </c>
      <c r="C558" s="388" t="s">
        <v>262</v>
      </c>
      <c r="D558" s="388" t="s">
        <v>365</v>
      </c>
      <c r="E558" s="389">
        <v>41440</v>
      </c>
      <c r="F558" s="387">
        <v>4</v>
      </c>
      <c r="G558" s="387">
        <v>3</v>
      </c>
      <c r="H558" s="388" t="s">
        <v>1191</v>
      </c>
      <c r="M558" s="408"/>
      <c r="N558" s="387"/>
      <c r="O558" s="387"/>
      <c r="V558" s="390"/>
    </row>
    <row r="559" spans="1:22" s="388" customFormat="1" ht="12.75" outlineLevel="1">
      <c r="A559" s="387"/>
      <c r="C559" s="396" t="s">
        <v>264</v>
      </c>
      <c r="E559" s="389"/>
      <c r="F559" s="387">
        <f>SUBTOTAL(9,F557:F558)</f>
        <v>9</v>
      </c>
      <c r="G559" s="387"/>
      <c r="M559" s="408"/>
      <c r="N559" s="387"/>
      <c r="O559" s="387"/>
      <c r="V559" s="390"/>
    </row>
    <row r="560" spans="1:22" s="388" customFormat="1" ht="12.75" outlineLevel="2">
      <c r="A560" s="387">
        <v>18</v>
      </c>
      <c r="B560" s="388" t="s">
        <v>1186</v>
      </c>
      <c r="C560" s="388" t="s">
        <v>176</v>
      </c>
      <c r="D560" s="388" t="s">
        <v>325</v>
      </c>
      <c r="E560" s="389">
        <v>41434</v>
      </c>
      <c r="F560" s="387">
        <v>3</v>
      </c>
      <c r="G560" s="387">
        <v>4</v>
      </c>
      <c r="H560" s="388" t="s">
        <v>1187</v>
      </c>
      <c r="M560" s="408"/>
      <c r="N560" s="387"/>
      <c r="O560" s="387"/>
      <c r="V560" s="390"/>
    </row>
    <row r="561" spans="1:22" s="388" customFormat="1" ht="12.75" outlineLevel="1">
      <c r="A561" s="387"/>
      <c r="C561" s="396" t="s">
        <v>177</v>
      </c>
      <c r="E561" s="389"/>
      <c r="F561" s="387">
        <f>SUBTOTAL(9,F560:F560)</f>
        <v>3</v>
      </c>
      <c r="G561" s="387"/>
      <c r="M561" s="408"/>
      <c r="N561" s="387"/>
      <c r="O561" s="387"/>
      <c r="V561" s="390"/>
    </row>
    <row r="562" spans="1:22" s="388" customFormat="1" ht="12.75" outlineLevel="2">
      <c r="A562" s="391">
        <v>18</v>
      </c>
      <c r="B562" s="392" t="s">
        <v>1186</v>
      </c>
      <c r="C562" s="392" t="s">
        <v>439</v>
      </c>
      <c r="D562" s="393" t="s">
        <v>422</v>
      </c>
      <c r="E562" s="394">
        <v>41336</v>
      </c>
      <c r="F562" s="391">
        <v>5</v>
      </c>
      <c r="G562" s="391">
        <v>2</v>
      </c>
      <c r="H562" s="393" t="s">
        <v>1192</v>
      </c>
      <c r="I562" s="387"/>
      <c r="M562" s="408"/>
      <c r="N562" s="387"/>
      <c r="O562" s="387"/>
      <c r="V562" s="390"/>
    </row>
    <row r="563" spans="1:22" s="388" customFormat="1" ht="12.75" outlineLevel="2">
      <c r="A563" s="391">
        <v>18</v>
      </c>
      <c r="B563" s="392" t="s">
        <v>1186</v>
      </c>
      <c r="C563" s="392" t="s">
        <v>439</v>
      </c>
      <c r="D563" s="393" t="s">
        <v>422</v>
      </c>
      <c r="E563" s="394">
        <v>41336</v>
      </c>
      <c r="F563" s="391">
        <v>3</v>
      </c>
      <c r="G563" s="391">
        <v>4</v>
      </c>
      <c r="H563" s="393" t="s">
        <v>1187</v>
      </c>
      <c r="I563" s="387"/>
      <c r="M563" s="408"/>
      <c r="N563" s="387"/>
      <c r="O563" s="387"/>
      <c r="V563" s="390"/>
    </row>
    <row r="564" spans="1:22" s="388" customFormat="1" ht="12.75" outlineLevel="2">
      <c r="A564" s="387">
        <v>18</v>
      </c>
      <c r="B564" s="388" t="s">
        <v>1186</v>
      </c>
      <c r="C564" s="388" t="s">
        <v>439</v>
      </c>
      <c r="D564" s="388" t="s">
        <v>325</v>
      </c>
      <c r="E564" s="389">
        <v>41434</v>
      </c>
      <c r="F564" s="387">
        <v>4</v>
      </c>
      <c r="G564" s="387">
        <v>3</v>
      </c>
      <c r="H564" s="388" t="s">
        <v>1191</v>
      </c>
      <c r="M564" s="408"/>
      <c r="N564" s="387"/>
      <c r="O564" s="387"/>
      <c r="V564" s="390"/>
    </row>
    <row r="565" spans="1:22" s="399" customFormat="1" ht="12.75" outlineLevel="1">
      <c r="A565" s="398"/>
      <c r="C565" s="399" t="s">
        <v>347</v>
      </c>
      <c r="D565" s="104" t="s">
        <v>1446</v>
      </c>
      <c r="E565" s="400"/>
      <c r="F565" s="398">
        <f>SUBTOTAL(9,F562:F564)</f>
        <v>12</v>
      </c>
      <c r="G565" s="398"/>
      <c r="M565" s="409"/>
      <c r="N565" s="398"/>
      <c r="O565" s="398"/>
      <c r="V565" s="401"/>
    </row>
    <row r="566" spans="1:22" s="388" customFormat="1" ht="12.75" outlineLevel="2">
      <c r="A566" s="387">
        <v>18</v>
      </c>
      <c r="B566" s="388" t="s">
        <v>1186</v>
      </c>
      <c r="C566" s="388" t="s">
        <v>348</v>
      </c>
      <c r="D566" s="388" t="s">
        <v>416</v>
      </c>
      <c r="E566" s="389">
        <v>41196</v>
      </c>
      <c r="F566" s="387">
        <v>6</v>
      </c>
      <c r="G566" s="387">
        <v>1</v>
      </c>
      <c r="H566" s="388" t="s">
        <v>1189</v>
      </c>
      <c r="M566" s="408"/>
      <c r="N566" s="387"/>
      <c r="O566" s="387"/>
      <c r="V566" s="390"/>
    </row>
    <row r="567" spans="1:22" s="388" customFormat="1" ht="12.75" outlineLevel="2">
      <c r="A567" s="391">
        <v>18</v>
      </c>
      <c r="B567" s="388" t="s">
        <v>1186</v>
      </c>
      <c r="C567" s="388" t="s">
        <v>348</v>
      </c>
      <c r="D567" s="388" t="s">
        <v>416</v>
      </c>
      <c r="E567" s="389">
        <v>41196</v>
      </c>
      <c r="F567" s="387">
        <v>4</v>
      </c>
      <c r="G567" s="387">
        <v>3</v>
      </c>
      <c r="H567" s="388" t="s">
        <v>1191</v>
      </c>
      <c r="M567" s="408"/>
      <c r="N567" s="387"/>
      <c r="O567" s="387"/>
      <c r="V567" s="390"/>
    </row>
    <row r="568" spans="1:22" s="388" customFormat="1" ht="12.75" outlineLevel="1">
      <c r="A568" s="391"/>
      <c r="C568" s="396" t="s">
        <v>349</v>
      </c>
      <c r="E568" s="389"/>
      <c r="F568" s="387">
        <f>SUBTOTAL(9,F566:F567)</f>
        <v>10</v>
      </c>
      <c r="G568" s="387"/>
      <c r="M568" s="408"/>
      <c r="N568" s="387"/>
      <c r="O568" s="387"/>
      <c r="V568" s="390"/>
    </row>
    <row r="569" spans="1:22" s="388" customFormat="1" ht="12.75" outlineLevel="2">
      <c r="A569" s="387">
        <v>18</v>
      </c>
      <c r="B569" s="388" t="s">
        <v>1186</v>
      </c>
      <c r="C569" s="388" t="s">
        <v>228</v>
      </c>
      <c r="D569" s="388" t="s">
        <v>416</v>
      </c>
      <c r="E569" s="389">
        <v>41196</v>
      </c>
      <c r="F569" s="387">
        <v>5</v>
      </c>
      <c r="G569" s="387">
        <v>2</v>
      </c>
      <c r="H569" s="388" t="s">
        <v>1192</v>
      </c>
      <c r="M569" s="408"/>
      <c r="N569" s="387"/>
      <c r="O569" s="387"/>
      <c r="V569" s="390"/>
    </row>
    <row r="570" spans="1:14" s="388" customFormat="1" ht="12.75" outlineLevel="2">
      <c r="A570" s="387">
        <v>18</v>
      </c>
      <c r="B570" s="388" t="s">
        <v>1186</v>
      </c>
      <c r="C570" s="388" t="s">
        <v>228</v>
      </c>
      <c r="D570" s="388" t="s">
        <v>325</v>
      </c>
      <c r="E570" s="389">
        <v>41434</v>
      </c>
      <c r="F570" s="387">
        <v>6</v>
      </c>
      <c r="G570" s="387">
        <v>1</v>
      </c>
      <c r="H570" s="388" t="s">
        <v>1189</v>
      </c>
      <c r="N570" s="390"/>
    </row>
    <row r="571" spans="1:14" s="388" customFormat="1" ht="12.75" outlineLevel="1">
      <c r="A571" s="387"/>
      <c r="C571" s="396" t="s">
        <v>229</v>
      </c>
      <c r="E571" s="389"/>
      <c r="F571" s="387">
        <f>SUBTOTAL(9,F569:F570)</f>
        <v>11</v>
      </c>
      <c r="G571" s="387"/>
      <c r="N571" s="390"/>
    </row>
    <row r="572" spans="1:14" s="388" customFormat="1" ht="12.75" outlineLevel="2">
      <c r="A572" s="387">
        <v>18</v>
      </c>
      <c r="B572" s="388" t="s">
        <v>1186</v>
      </c>
      <c r="C572" s="388" t="s">
        <v>105</v>
      </c>
      <c r="D572" s="388" t="s">
        <v>416</v>
      </c>
      <c r="E572" s="389">
        <v>41196</v>
      </c>
      <c r="F572" s="387">
        <v>3</v>
      </c>
      <c r="G572" s="387">
        <v>4</v>
      </c>
      <c r="H572" s="388" t="s">
        <v>1187</v>
      </c>
      <c r="N572" s="390"/>
    </row>
    <row r="573" spans="1:14" s="388" customFormat="1" ht="12.75" outlineLevel="2">
      <c r="A573" s="387">
        <v>18</v>
      </c>
      <c r="B573" s="388" t="s">
        <v>1186</v>
      </c>
      <c r="C573" s="388" t="s">
        <v>105</v>
      </c>
      <c r="D573" s="388" t="s">
        <v>416</v>
      </c>
      <c r="E573" s="389">
        <v>41196</v>
      </c>
      <c r="F573" s="387">
        <v>1</v>
      </c>
      <c r="G573" s="387">
        <v>6</v>
      </c>
      <c r="H573" s="388" t="s">
        <v>1190</v>
      </c>
      <c r="N573" s="390"/>
    </row>
    <row r="574" spans="1:14" s="388" customFormat="1" ht="12.75" outlineLevel="2">
      <c r="A574" s="391">
        <v>18</v>
      </c>
      <c r="B574" s="392" t="s">
        <v>1186</v>
      </c>
      <c r="C574" s="392" t="s">
        <v>105</v>
      </c>
      <c r="D574" s="393" t="s">
        <v>422</v>
      </c>
      <c r="E574" s="394">
        <v>41336</v>
      </c>
      <c r="F574" s="391">
        <v>4</v>
      </c>
      <c r="G574" s="391">
        <v>3</v>
      </c>
      <c r="H574" s="393" t="s">
        <v>1191</v>
      </c>
      <c r="I574" s="387"/>
      <c r="N574" s="390"/>
    </row>
    <row r="575" spans="1:14" s="388" customFormat="1" ht="12.75" outlineLevel="2">
      <c r="A575" s="391">
        <v>18</v>
      </c>
      <c r="B575" s="392" t="s">
        <v>1186</v>
      </c>
      <c r="C575" s="392" t="s">
        <v>105</v>
      </c>
      <c r="D575" s="393" t="s">
        <v>422</v>
      </c>
      <c r="E575" s="394">
        <v>41336</v>
      </c>
      <c r="F575" s="391">
        <v>1</v>
      </c>
      <c r="G575" s="391">
        <v>6</v>
      </c>
      <c r="H575" s="393" t="s">
        <v>1190</v>
      </c>
      <c r="I575" s="387"/>
      <c r="N575" s="390"/>
    </row>
    <row r="576" spans="1:14" s="388" customFormat="1" ht="12.75" outlineLevel="1">
      <c r="A576" s="391"/>
      <c r="B576" s="392"/>
      <c r="C576" s="395" t="s">
        <v>106</v>
      </c>
      <c r="D576" s="393"/>
      <c r="E576" s="394"/>
      <c r="F576" s="391">
        <f>SUBTOTAL(9,F572:F575)</f>
        <v>9</v>
      </c>
      <c r="G576" s="391"/>
      <c r="H576" s="393"/>
      <c r="I576" s="387"/>
      <c r="N576" s="390"/>
    </row>
    <row r="577" spans="1:14" s="388" customFormat="1" ht="12.75" outlineLevel="2">
      <c r="A577" s="387">
        <v>19</v>
      </c>
      <c r="B577" s="388" t="s">
        <v>1193</v>
      </c>
      <c r="C577" s="388" t="s">
        <v>96</v>
      </c>
      <c r="D577" s="388" t="s">
        <v>416</v>
      </c>
      <c r="E577" s="389">
        <v>41196</v>
      </c>
      <c r="F577" s="387">
        <v>4</v>
      </c>
      <c r="G577" s="387">
        <v>3</v>
      </c>
      <c r="H577" s="388" t="s">
        <v>1194</v>
      </c>
      <c r="N577" s="390"/>
    </row>
    <row r="578" spans="1:14" s="388" customFormat="1" ht="12.75" outlineLevel="2">
      <c r="A578" s="391">
        <v>19</v>
      </c>
      <c r="B578" s="392" t="s">
        <v>1193</v>
      </c>
      <c r="C578" s="392" t="s">
        <v>96</v>
      </c>
      <c r="D578" s="393" t="s">
        <v>422</v>
      </c>
      <c r="E578" s="394">
        <v>41336</v>
      </c>
      <c r="F578" s="391">
        <v>2</v>
      </c>
      <c r="G578" s="391">
        <v>5</v>
      </c>
      <c r="H578" s="393" t="s">
        <v>1198</v>
      </c>
      <c r="I578" s="387"/>
      <c r="N578" s="390"/>
    </row>
    <row r="579" spans="1:14" s="388" customFormat="1" ht="12.75" outlineLevel="1">
      <c r="A579" s="391"/>
      <c r="B579" s="392"/>
      <c r="C579" s="395" t="s">
        <v>98</v>
      </c>
      <c r="D579" s="393"/>
      <c r="E579" s="394"/>
      <c r="F579" s="391">
        <f>SUBTOTAL(9,F577:F578)</f>
        <v>6</v>
      </c>
      <c r="G579" s="391"/>
      <c r="H579" s="393"/>
      <c r="I579" s="387"/>
      <c r="N579" s="390"/>
    </row>
    <row r="580" spans="1:14" s="388" customFormat="1" ht="12.75" outlineLevel="2">
      <c r="A580" s="387">
        <v>19</v>
      </c>
      <c r="B580" s="388" t="s">
        <v>1193</v>
      </c>
      <c r="C580" s="388" t="s">
        <v>761</v>
      </c>
      <c r="D580" s="388" t="s">
        <v>325</v>
      </c>
      <c r="E580" s="389">
        <v>41434</v>
      </c>
      <c r="F580" s="387">
        <v>3</v>
      </c>
      <c r="G580" s="387">
        <v>4</v>
      </c>
      <c r="H580" s="388" t="s">
        <v>1195</v>
      </c>
      <c r="N580" s="390"/>
    </row>
    <row r="581" spans="1:14" s="388" customFormat="1" ht="12.75" outlineLevel="2">
      <c r="A581" s="387">
        <v>19</v>
      </c>
      <c r="B581" s="388" t="s">
        <v>1193</v>
      </c>
      <c r="C581" s="388" t="s">
        <v>761</v>
      </c>
      <c r="D581" s="388" t="s">
        <v>365</v>
      </c>
      <c r="E581" s="389">
        <v>41440</v>
      </c>
      <c r="F581" s="387">
        <v>6</v>
      </c>
      <c r="G581" s="387">
        <v>1</v>
      </c>
      <c r="H581" s="388" t="s">
        <v>1196</v>
      </c>
      <c r="N581" s="390"/>
    </row>
    <row r="582" spans="1:14" s="388" customFormat="1" ht="12.75" outlineLevel="1">
      <c r="A582" s="387"/>
      <c r="C582" s="396" t="s">
        <v>762</v>
      </c>
      <c r="E582" s="389"/>
      <c r="F582" s="387">
        <f>SUBTOTAL(9,F580:F581)</f>
        <v>9</v>
      </c>
      <c r="G582" s="387"/>
      <c r="N582" s="390"/>
    </row>
    <row r="583" spans="1:14" s="388" customFormat="1" ht="12.75" outlineLevel="2">
      <c r="A583" s="391">
        <v>19</v>
      </c>
      <c r="B583" s="392" t="s">
        <v>1193</v>
      </c>
      <c r="C583" s="392" t="s">
        <v>214</v>
      </c>
      <c r="D583" s="393" t="s">
        <v>422</v>
      </c>
      <c r="E583" s="394">
        <v>41336</v>
      </c>
      <c r="F583" s="391">
        <v>6</v>
      </c>
      <c r="G583" s="391">
        <v>1</v>
      </c>
      <c r="H583" s="393" t="s">
        <v>1196</v>
      </c>
      <c r="I583" s="387"/>
      <c r="N583" s="390"/>
    </row>
    <row r="584" spans="1:14" s="388" customFormat="1" ht="12.75" outlineLevel="2">
      <c r="A584" s="391">
        <v>19</v>
      </c>
      <c r="B584" s="392" t="s">
        <v>1193</v>
      </c>
      <c r="C584" s="392" t="s">
        <v>214</v>
      </c>
      <c r="D584" s="393" t="s">
        <v>422</v>
      </c>
      <c r="E584" s="394">
        <v>41336</v>
      </c>
      <c r="F584" s="391">
        <v>1</v>
      </c>
      <c r="G584" s="391">
        <v>6</v>
      </c>
      <c r="H584" s="393" t="s">
        <v>1199</v>
      </c>
      <c r="I584" s="387"/>
      <c r="N584" s="390"/>
    </row>
    <row r="585" spans="1:14" s="388" customFormat="1" ht="12.75" outlineLevel="1">
      <c r="A585" s="391"/>
      <c r="B585" s="392"/>
      <c r="C585" s="395" t="s">
        <v>1388</v>
      </c>
      <c r="D585" s="393"/>
      <c r="E585" s="394"/>
      <c r="F585" s="391">
        <f>SUBTOTAL(9,F583:F584)</f>
        <v>7</v>
      </c>
      <c r="G585" s="391"/>
      <c r="H585" s="393"/>
      <c r="I585" s="387"/>
      <c r="N585" s="390"/>
    </row>
    <row r="586" spans="1:14" s="388" customFormat="1" ht="12.75" outlineLevel="2">
      <c r="A586" s="391">
        <v>19</v>
      </c>
      <c r="B586" s="388" t="s">
        <v>1193</v>
      </c>
      <c r="C586" s="388" t="s">
        <v>226</v>
      </c>
      <c r="D586" s="388" t="s">
        <v>416</v>
      </c>
      <c r="E586" s="389">
        <v>41196</v>
      </c>
      <c r="F586" s="387">
        <v>1</v>
      </c>
      <c r="G586" s="387">
        <v>6</v>
      </c>
      <c r="H586" s="388" t="s">
        <v>1199</v>
      </c>
      <c r="N586" s="390"/>
    </row>
    <row r="587" spans="1:14" s="388" customFormat="1" ht="12.75" outlineLevel="2">
      <c r="A587" s="391">
        <v>19</v>
      </c>
      <c r="B587" s="392" t="s">
        <v>1193</v>
      </c>
      <c r="C587" s="392" t="s">
        <v>226</v>
      </c>
      <c r="D587" s="393" t="s">
        <v>422</v>
      </c>
      <c r="E587" s="394">
        <v>41336</v>
      </c>
      <c r="F587" s="391">
        <v>5</v>
      </c>
      <c r="G587" s="391">
        <v>2</v>
      </c>
      <c r="H587" s="393" t="s">
        <v>1197</v>
      </c>
      <c r="I587" s="387"/>
      <c r="N587" s="390"/>
    </row>
    <row r="588" spans="1:14" s="388" customFormat="1" ht="12.75" outlineLevel="2">
      <c r="A588" s="391">
        <v>19</v>
      </c>
      <c r="B588" s="392" t="s">
        <v>1193</v>
      </c>
      <c r="C588" s="392" t="s">
        <v>226</v>
      </c>
      <c r="D588" s="393" t="s">
        <v>422</v>
      </c>
      <c r="E588" s="394">
        <v>41336</v>
      </c>
      <c r="F588" s="391">
        <v>4</v>
      </c>
      <c r="G588" s="391">
        <v>3</v>
      </c>
      <c r="H588" s="393" t="s">
        <v>1194</v>
      </c>
      <c r="I588" s="387"/>
      <c r="N588" s="390"/>
    </row>
    <row r="589" spans="1:14" s="388" customFormat="1" ht="12.75" outlineLevel="1">
      <c r="A589" s="391"/>
      <c r="B589" s="392"/>
      <c r="C589" s="395" t="s">
        <v>227</v>
      </c>
      <c r="D589" s="393"/>
      <c r="E589" s="394"/>
      <c r="F589" s="391">
        <f>SUBTOTAL(9,F586:F588)</f>
        <v>10</v>
      </c>
      <c r="G589" s="391"/>
      <c r="H589" s="393"/>
      <c r="I589" s="387"/>
      <c r="N589" s="390"/>
    </row>
    <row r="590" spans="1:14" s="388" customFormat="1" ht="12.75" outlineLevel="2">
      <c r="A590" s="387">
        <v>19</v>
      </c>
      <c r="B590" s="388" t="s">
        <v>1193</v>
      </c>
      <c r="C590" s="388" t="s">
        <v>103</v>
      </c>
      <c r="D590" s="388" t="s">
        <v>325</v>
      </c>
      <c r="E590" s="389">
        <v>41434</v>
      </c>
      <c r="F590" s="387">
        <v>6</v>
      </c>
      <c r="G590" s="387">
        <v>1</v>
      </c>
      <c r="H590" s="388" t="s">
        <v>1196</v>
      </c>
      <c r="N590" s="390"/>
    </row>
    <row r="591" spans="1:14" s="388" customFormat="1" ht="12.75" outlineLevel="2">
      <c r="A591" s="387">
        <v>19</v>
      </c>
      <c r="B591" s="388" t="s">
        <v>1193</v>
      </c>
      <c r="C591" s="388" t="s">
        <v>103</v>
      </c>
      <c r="D591" s="388" t="s">
        <v>325</v>
      </c>
      <c r="E591" s="389">
        <v>41434</v>
      </c>
      <c r="F591" s="387">
        <v>5</v>
      </c>
      <c r="G591" s="387">
        <v>2</v>
      </c>
      <c r="H591" s="388" t="s">
        <v>1197</v>
      </c>
      <c r="N591" s="390"/>
    </row>
    <row r="592" spans="1:14" s="388" customFormat="1" ht="12.75" outlineLevel="2">
      <c r="A592" s="387">
        <v>19</v>
      </c>
      <c r="B592" s="388" t="s">
        <v>1193</v>
      </c>
      <c r="C592" s="388" t="s">
        <v>103</v>
      </c>
      <c r="D592" s="388" t="s">
        <v>365</v>
      </c>
      <c r="E592" s="389">
        <v>41440</v>
      </c>
      <c r="F592" s="387">
        <v>3</v>
      </c>
      <c r="G592" s="387">
        <v>4</v>
      </c>
      <c r="H592" s="388" t="s">
        <v>1195</v>
      </c>
      <c r="N592" s="390"/>
    </row>
    <row r="593" spans="1:14" s="388" customFormat="1" ht="12.75" outlineLevel="1">
      <c r="A593" s="387"/>
      <c r="C593" s="396" t="s">
        <v>104</v>
      </c>
      <c r="E593" s="389"/>
      <c r="F593" s="387">
        <f>SUBTOTAL(9,F590:F592)</f>
        <v>14</v>
      </c>
      <c r="G593" s="387"/>
      <c r="N593" s="390"/>
    </row>
    <row r="594" spans="1:14" s="388" customFormat="1" ht="12.75" outlineLevel="2">
      <c r="A594" s="391">
        <v>19</v>
      </c>
      <c r="B594" s="392" t="s">
        <v>1193</v>
      </c>
      <c r="C594" s="392" t="s">
        <v>1971</v>
      </c>
      <c r="D594" s="393" t="s">
        <v>422</v>
      </c>
      <c r="E594" s="394">
        <v>41336</v>
      </c>
      <c r="F594" s="391">
        <v>3</v>
      </c>
      <c r="G594" s="391">
        <v>4</v>
      </c>
      <c r="H594" s="393" t="s">
        <v>1195</v>
      </c>
      <c r="I594" s="387"/>
      <c r="N594" s="390"/>
    </row>
    <row r="595" spans="1:14" s="388" customFormat="1" ht="12.75" outlineLevel="1">
      <c r="A595" s="391"/>
      <c r="B595" s="392"/>
      <c r="C595" s="395" t="s">
        <v>1972</v>
      </c>
      <c r="D595" s="393"/>
      <c r="E595" s="394"/>
      <c r="F595" s="391">
        <f>SUBTOTAL(9,F594:F594)</f>
        <v>3</v>
      </c>
      <c r="G595" s="391"/>
      <c r="H595" s="393"/>
      <c r="I595" s="387"/>
      <c r="N595" s="390"/>
    </row>
    <row r="596" spans="1:14" s="388" customFormat="1" ht="12.75" outlineLevel="2">
      <c r="A596" s="391">
        <v>19</v>
      </c>
      <c r="B596" s="388" t="s">
        <v>1193</v>
      </c>
      <c r="C596" s="388" t="s">
        <v>348</v>
      </c>
      <c r="D596" s="388" t="s">
        <v>416</v>
      </c>
      <c r="E596" s="389">
        <v>41196</v>
      </c>
      <c r="F596" s="387">
        <v>2</v>
      </c>
      <c r="G596" s="387">
        <v>5</v>
      </c>
      <c r="H596" s="388" t="s">
        <v>1198</v>
      </c>
      <c r="N596" s="390"/>
    </row>
    <row r="597" spans="1:14" s="388" customFormat="1" ht="12.75" outlineLevel="1">
      <c r="A597" s="391"/>
      <c r="C597" s="396" t="s">
        <v>349</v>
      </c>
      <c r="E597" s="389"/>
      <c r="F597" s="387">
        <f>SUBTOTAL(9,F596:F596)</f>
        <v>2</v>
      </c>
      <c r="G597" s="387"/>
      <c r="N597" s="390"/>
    </row>
    <row r="598" spans="1:14" s="388" customFormat="1" ht="12.75" outlineLevel="2">
      <c r="A598" s="387">
        <v>19</v>
      </c>
      <c r="B598" s="388" t="s">
        <v>1193</v>
      </c>
      <c r="C598" s="388" t="s">
        <v>80</v>
      </c>
      <c r="D598" s="388" t="s">
        <v>416</v>
      </c>
      <c r="E598" s="389">
        <v>41196</v>
      </c>
      <c r="F598" s="387">
        <v>6</v>
      </c>
      <c r="G598" s="387">
        <v>1</v>
      </c>
      <c r="H598" s="388" t="s">
        <v>1196</v>
      </c>
      <c r="N598" s="390"/>
    </row>
    <row r="599" spans="1:14" s="388" customFormat="1" ht="12.75" outlineLevel="2">
      <c r="A599" s="387">
        <v>19</v>
      </c>
      <c r="B599" s="393" t="s">
        <v>1193</v>
      </c>
      <c r="C599" s="393" t="s">
        <v>80</v>
      </c>
      <c r="D599" s="393" t="s">
        <v>416</v>
      </c>
      <c r="E599" s="397">
        <v>41196</v>
      </c>
      <c r="F599" s="391">
        <v>3</v>
      </c>
      <c r="G599" s="391">
        <v>4</v>
      </c>
      <c r="H599" s="393" t="s">
        <v>1195</v>
      </c>
      <c r="N599" s="390"/>
    </row>
    <row r="600" spans="1:14" s="388" customFormat="1" ht="12.75" outlineLevel="2">
      <c r="A600" s="387">
        <v>19</v>
      </c>
      <c r="B600" s="388" t="s">
        <v>1193</v>
      </c>
      <c r="C600" s="388" t="s">
        <v>80</v>
      </c>
      <c r="D600" s="388" t="s">
        <v>325</v>
      </c>
      <c r="E600" s="389">
        <v>41434</v>
      </c>
      <c r="F600" s="387">
        <v>4</v>
      </c>
      <c r="G600" s="387">
        <v>3</v>
      </c>
      <c r="H600" s="388" t="s">
        <v>1194</v>
      </c>
      <c r="N600" s="390"/>
    </row>
    <row r="601" spans="1:14" s="388" customFormat="1" ht="12.75" outlineLevel="2">
      <c r="A601" s="387">
        <v>19</v>
      </c>
      <c r="B601" s="388" t="s">
        <v>1193</v>
      </c>
      <c r="C601" s="388" t="s">
        <v>80</v>
      </c>
      <c r="D601" s="388" t="s">
        <v>325</v>
      </c>
      <c r="E601" s="389">
        <v>41434</v>
      </c>
      <c r="F601" s="387">
        <v>2</v>
      </c>
      <c r="G601" s="387">
        <v>5</v>
      </c>
      <c r="H601" s="388" t="s">
        <v>1198</v>
      </c>
      <c r="N601" s="390"/>
    </row>
    <row r="602" spans="1:14" s="399" customFormat="1" ht="12.75" outlineLevel="1">
      <c r="A602" s="398"/>
      <c r="C602" s="399" t="s">
        <v>1973</v>
      </c>
      <c r="D602" s="104" t="s">
        <v>1446</v>
      </c>
      <c r="E602" s="400"/>
      <c r="F602" s="398">
        <f>SUBTOTAL(9,F598:F601)</f>
        <v>15</v>
      </c>
      <c r="G602" s="398"/>
      <c r="N602" s="401"/>
    </row>
    <row r="603" spans="1:14" s="388" customFormat="1" ht="12.75" outlineLevel="2">
      <c r="A603" s="387">
        <v>19</v>
      </c>
      <c r="B603" s="388" t="s">
        <v>1193</v>
      </c>
      <c r="C603" s="388" t="s">
        <v>420</v>
      </c>
      <c r="D603" s="388" t="s">
        <v>325</v>
      </c>
      <c r="E603" s="389">
        <v>41434</v>
      </c>
      <c r="F603" s="387">
        <v>1</v>
      </c>
      <c r="G603" s="387">
        <v>6</v>
      </c>
      <c r="H603" s="388" t="s">
        <v>1199</v>
      </c>
      <c r="N603" s="390"/>
    </row>
    <row r="604" spans="1:14" s="388" customFormat="1" ht="12.75" outlineLevel="1">
      <c r="A604" s="387"/>
      <c r="C604" s="396" t="s">
        <v>421</v>
      </c>
      <c r="E604" s="389"/>
      <c r="F604" s="387">
        <f>SUBTOTAL(9,F603:F603)</f>
        <v>1</v>
      </c>
      <c r="G604" s="387"/>
      <c r="N604" s="390"/>
    </row>
    <row r="605" spans="1:14" s="388" customFormat="1" ht="12.75" outlineLevel="2">
      <c r="A605" s="387">
        <v>19</v>
      </c>
      <c r="B605" s="388" t="s">
        <v>1193</v>
      </c>
      <c r="C605" s="388" t="s">
        <v>1572</v>
      </c>
      <c r="D605" s="388" t="s">
        <v>416</v>
      </c>
      <c r="E605" s="389">
        <v>41196</v>
      </c>
      <c r="F605" s="387">
        <v>5</v>
      </c>
      <c r="G605" s="387">
        <v>2</v>
      </c>
      <c r="H605" s="388" t="s">
        <v>1197</v>
      </c>
      <c r="N605" s="390"/>
    </row>
    <row r="606" spans="1:14" s="388" customFormat="1" ht="12.75" outlineLevel="1">
      <c r="A606" s="387"/>
      <c r="C606" s="396" t="s">
        <v>1574</v>
      </c>
      <c r="E606" s="389"/>
      <c r="F606" s="387">
        <f>SUBTOTAL(9,F605:F605)</f>
        <v>5</v>
      </c>
      <c r="G606" s="387"/>
      <c r="N606" s="390"/>
    </row>
    <row r="607" spans="1:14" s="388" customFormat="1" ht="12.75" outlineLevel="2">
      <c r="A607" s="391">
        <v>20</v>
      </c>
      <c r="B607" s="392" t="s">
        <v>1200</v>
      </c>
      <c r="C607" s="392" t="s">
        <v>118</v>
      </c>
      <c r="D607" s="393" t="s">
        <v>422</v>
      </c>
      <c r="E607" s="394">
        <v>41336</v>
      </c>
      <c r="F607" s="391">
        <v>2</v>
      </c>
      <c r="G607" s="391">
        <v>5</v>
      </c>
      <c r="H607" s="393" t="s">
        <v>1202</v>
      </c>
      <c r="I607" s="387"/>
      <c r="N607" s="390"/>
    </row>
    <row r="608" spans="1:14" s="388" customFormat="1" ht="12.75" outlineLevel="1">
      <c r="A608" s="391"/>
      <c r="B608" s="392"/>
      <c r="C608" s="395" t="s">
        <v>119</v>
      </c>
      <c r="D608" s="393"/>
      <c r="E608" s="394"/>
      <c r="F608" s="391">
        <f>SUBTOTAL(9,F607:F607)</f>
        <v>2</v>
      </c>
      <c r="G608" s="391"/>
      <c r="H608" s="393"/>
      <c r="I608" s="387"/>
      <c r="N608" s="390"/>
    </row>
    <row r="609" spans="1:14" s="388" customFormat="1" ht="12.75" outlineLevel="2">
      <c r="A609" s="387">
        <v>20</v>
      </c>
      <c r="B609" s="393" t="s">
        <v>1200</v>
      </c>
      <c r="C609" s="393" t="s">
        <v>304</v>
      </c>
      <c r="D609" s="393" t="s">
        <v>416</v>
      </c>
      <c r="E609" s="397">
        <v>41196</v>
      </c>
      <c r="F609" s="391">
        <v>5</v>
      </c>
      <c r="G609" s="391">
        <v>2</v>
      </c>
      <c r="H609" s="393" t="s">
        <v>1201</v>
      </c>
      <c r="N609" s="390"/>
    </row>
    <row r="610" spans="1:14" s="388" customFormat="1" ht="12.75" outlineLevel="2">
      <c r="A610" s="391">
        <v>20</v>
      </c>
      <c r="B610" s="392" t="s">
        <v>1200</v>
      </c>
      <c r="C610" s="392" t="s">
        <v>304</v>
      </c>
      <c r="D610" s="393" t="s">
        <v>422</v>
      </c>
      <c r="E610" s="394">
        <v>41336</v>
      </c>
      <c r="F610" s="391">
        <v>1</v>
      </c>
      <c r="G610" s="391">
        <v>6</v>
      </c>
      <c r="H610" s="393" t="s">
        <v>1206</v>
      </c>
      <c r="I610" s="387"/>
      <c r="N610" s="390"/>
    </row>
    <row r="611" spans="1:14" s="388" customFormat="1" ht="12.75" outlineLevel="1">
      <c r="A611" s="391"/>
      <c r="B611" s="392"/>
      <c r="C611" s="395" t="s">
        <v>305</v>
      </c>
      <c r="D611" s="393"/>
      <c r="E611" s="394"/>
      <c r="F611" s="391">
        <f>SUBTOTAL(9,F609:F610)</f>
        <v>6</v>
      </c>
      <c r="G611" s="391"/>
      <c r="H611" s="393"/>
      <c r="I611" s="387"/>
      <c r="N611" s="390"/>
    </row>
    <row r="612" spans="1:14" s="388" customFormat="1" ht="12.75" outlineLevel="2">
      <c r="A612" s="387">
        <v>20</v>
      </c>
      <c r="B612" s="388" t="s">
        <v>1200</v>
      </c>
      <c r="C612" s="388" t="s">
        <v>1577</v>
      </c>
      <c r="D612" s="388" t="s">
        <v>416</v>
      </c>
      <c r="E612" s="389">
        <v>41196</v>
      </c>
      <c r="F612" s="387">
        <v>2</v>
      </c>
      <c r="G612" s="387">
        <v>5</v>
      </c>
      <c r="H612" s="388" t="s">
        <v>1202</v>
      </c>
      <c r="N612" s="390"/>
    </row>
    <row r="613" spans="1:14" s="388" customFormat="1" ht="12.75" outlineLevel="1">
      <c r="A613" s="387"/>
      <c r="C613" s="396" t="s">
        <v>1579</v>
      </c>
      <c r="E613" s="389"/>
      <c r="F613" s="387">
        <f>SUBTOTAL(9,F612:F612)</f>
        <v>2</v>
      </c>
      <c r="G613" s="387"/>
      <c r="N613" s="390"/>
    </row>
    <row r="614" spans="1:14" s="388" customFormat="1" ht="12.75" outlineLevel="2">
      <c r="A614" s="387">
        <v>20</v>
      </c>
      <c r="B614" s="388" t="s">
        <v>1200</v>
      </c>
      <c r="C614" s="388" t="s">
        <v>96</v>
      </c>
      <c r="D614" s="388" t="s">
        <v>416</v>
      </c>
      <c r="E614" s="389">
        <v>41196</v>
      </c>
      <c r="F614" s="387">
        <v>6</v>
      </c>
      <c r="G614" s="387">
        <v>1</v>
      </c>
      <c r="H614" s="388" t="s">
        <v>1204</v>
      </c>
      <c r="N614" s="390"/>
    </row>
    <row r="615" spans="1:14" s="388" customFormat="1" ht="12.75" outlineLevel="2">
      <c r="A615" s="391">
        <v>20</v>
      </c>
      <c r="B615" s="392" t="s">
        <v>1200</v>
      </c>
      <c r="C615" s="392" t="s">
        <v>96</v>
      </c>
      <c r="D615" s="393" t="s">
        <v>422</v>
      </c>
      <c r="E615" s="394">
        <v>41336</v>
      </c>
      <c r="F615" s="391">
        <v>5</v>
      </c>
      <c r="G615" s="391">
        <v>2</v>
      </c>
      <c r="H615" s="393" t="s">
        <v>1201</v>
      </c>
      <c r="I615" s="387"/>
      <c r="N615" s="390"/>
    </row>
    <row r="616" spans="1:14" s="388" customFormat="1" ht="12.75" outlineLevel="2">
      <c r="A616" s="387">
        <v>20</v>
      </c>
      <c r="B616" s="388" t="s">
        <v>1200</v>
      </c>
      <c r="C616" s="388" t="s">
        <v>96</v>
      </c>
      <c r="D616" s="388" t="s">
        <v>325</v>
      </c>
      <c r="E616" s="389">
        <v>41434</v>
      </c>
      <c r="F616" s="387">
        <v>6</v>
      </c>
      <c r="G616" s="387">
        <v>1</v>
      </c>
      <c r="H616" s="388" t="s">
        <v>1204</v>
      </c>
      <c r="N616" s="390"/>
    </row>
    <row r="617" spans="1:14" s="399" customFormat="1" ht="12.75" outlineLevel="1">
      <c r="A617" s="398"/>
      <c r="C617" s="399" t="s">
        <v>98</v>
      </c>
      <c r="D617" s="104" t="s">
        <v>1446</v>
      </c>
      <c r="E617" s="400"/>
      <c r="F617" s="398">
        <f>SUBTOTAL(9,F614:F616)</f>
        <v>17</v>
      </c>
      <c r="G617" s="398"/>
      <c r="N617" s="401"/>
    </row>
    <row r="618" spans="1:14" s="388" customFormat="1" ht="12.75" outlineLevel="2">
      <c r="A618" s="387">
        <v>20</v>
      </c>
      <c r="B618" s="388" t="s">
        <v>1200</v>
      </c>
      <c r="C618" s="388" t="s">
        <v>434</v>
      </c>
      <c r="D618" s="388" t="s">
        <v>325</v>
      </c>
      <c r="E618" s="389">
        <v>41434</v>
      </c>
      <c r="F618" s="387">
        <v>3</v>
      </c>
      <c r="G618" s="387">
        <v>4</v>
      </c>
      <c r="H618" s="388" t="s">
        <v>1205</v>
      </c>
      <c r="N618" s="390"/>
    </row>
    <row r="619" spans="1:14" s="388" customFormat="1" ht="12.75" outlineLevel="1">
      <c r="A619" s="387"/>
      <c r="C619" s="396" t="s">
        <v>435</v>
      </c>
      <c r="E619" s="389"/>
      <c r="F619" s="387">
        <f>SUBTOTAL(9,F618:F618)</f>
        <v>3</v>
      </c>
      <c r="G619" s="387"/>
      <c r="N619" s="390"/>
    </row>
    <row r="620" spans="1:14" s="388" customFormat="1" ht="12.75" outlineLevel="2">
      <c r="A620" s="387">
        <v>20</v>
      </c>
      <c r="B620" s="388" t="s">
        <v>1200</v>
      </c>
      <c r="C620" s="388" t="s">
        <v>259</v>
      </c>
      <c r="D620" s="388" t="s">
        <v>325</v>
      </c>
      <c r="E620" s="389">
        <v>41434</v>
      </c>
      <c r="F620" s="387">
        <v>2</v>
      </c>
      <c r="G620" s="387">
        <v>5</v>
      </c>
      <c r="H620" s="388" t="s">
        <v>1202</v>
      </c>
      <c r="N620" s="390"/>
    </row>
    <row r="621" spans="1:14" s="388" customFormat="1" ht="12.75" outlineLevel="1">
      <c r="A621" s="387"/>
      <c r="C621" s="396" t="s">
        <v>261</v>
      </c>
      <c r="E621" s="389"/>
      <c r="F621" s="387">
        <f>SUBTOTAL(9,F620:F620)</f>
        <v>2</v>
      </c>
      <c r="G621" s="387"/>
      <c r="N621" s="390"/>
    </row>
    <row r="622" spans="1:14" s="388" customFormat="1" ht="12.75" outlineLevel="2">
      <c r="A622" s="391">
        <v>20</v>
      </c>
      <c r="B622" s="393" t="s">
        <v>1200</v>
      </c>
      <c r="C622" s="393" t="s">
        <v>1101</v>
      </c>
      <c r="D622" s="393" t="s">
        <v>416</v>
      </c>
      <c r="E622" s="397">
        <v>41196</v>
      </c>
      <c r="F622" s="391">
        <v>3</v>
      </c>
      <c r="G622" s="391">
        <v>4</v>
      </c>
      <c r="H622" s="393" t="s">
        <v>1205</v>
      </c>
      <c r="N622" s="390"/>
    </row>
    <row r="623" spans="1:14" s="388" customFormat="1" ht="12.75" outlineLevel="1">
      <c r="A623" s="391"/>
      <c r="B623" s="393"/>
      <c r="C623" s="403" t="s">
        <v>1103</v>
      </c>
      <c r="D623" s="393"/>
      <c r="E623" s="397"/>
      <c r="F623" s="391">
        <f>SUBTOTAL(9,F622:F622)</f>
        <v>3</v>
      </c>
      <c r="G623" s="391"/>
      <c r="H623" s="393"/>
      <c r="N623" s="390"/>
    </row>
    <row r="624" spans="1:14" s="388" customFormat="1" ht="12.75" outlineLevel="2">
      <c r="A624" s="387">
        <v>20</v>
      </c>
      <c r="B624" s="388" t="s">
        <v>1200</v>
      </c>
      <c r="C624" s="388" t="s">
        <v>215</v>
      </c>
      <c r="D624" s="388" t="s">
        <v>325</v>
      </c>
      <c r="E624" s="389">
        <v>41434</v>
      </c>
      <c r="F624" s="387">
        <v>5</v>
      </c>
      <c r="G624" s="387">
        <v>2</v>
      </c>
      <c r="H624" s="388" t="s">
        <v>1201</v>
      </c>
      <c r="N624" s="390"/>
    </row>
    <row r="625" spans="1:14" s="388" customFormat="1" ht="12.75" outlineLevel="2">
      <c r="A625" s="387">
        <v>20</v>
      </c>
      <c r="B625" s="388" t="s">
        <v>1200</v>
      </c>
      <c r="C625" s="388" t="s">
        <v>215</v>
      </c>
      <c r="D625" s="388" t="s">
        <v>365</v>
      </c>
      <c r="E625" s="389">
        <v>41441</v>
      </c>
      <c r="F625" s="387">
        <v>3</v>
      </c>
      <c r="G625" s="387">
        <v>4</v>
      </c>
      <c r="H625" s="388" t="s">
        <v>1205</v>
      </c>
      <c r="N625" s="390"/>
    </row>
    <row r="626" spans="1:14" s="388" customFormat="1" ht="12.75" outlineLevel="1">
      <c r="A626" s="387"/>
      <c r="C626" s="396" t="s">
        <v>216</v>
      </c>
      <c r="E626" s="389"/>
      <c r="F626" s="387">
        <f>SUBTOTAL(9,F624:F625)</f>
        <v>8</v>
      </c>
      <c r="G626" s="387"/>
      <c r="N626" s="390"/>
    </row>
    <row r="627" spans="1:14" s="388" customFormat="1" ht="12.75" outlineLevel="2">
      <c r="A627" s="391">
        <v>20</v>
      </c>
      <c r="B627" s="392" t="s">
        <v>1200</v>
      </c>
      <c r="C627" s="392" t="s">
        <v>414</v>
      </c>
      <c r="D627" s="393" t="s">
        <v>422</v>
      </c>
      <c r="E627" s="394">
        <v>41336</v>
      </c>
      <c r="F627" s="391">
        <v>3</v>
      </c>
      <c r="G627" s="391">
        <v>4</v>
      </c>
      <c r="H627" s="393" t="s">
        <v>1205</v>
      </c>
      <c r="I627" s="387"/>
      <c r="N627" s="390"/>
    </row>
    <row r="628" spans="1:14" s="388" customFormat="1" ht="12.75" outlineLevel="1">
      <c r="A628" s="391"/>
      <c r="B628" s="392"/>
      <c r="C628" s="395" t="s">
        <v>415</v>
      </c>
      <c r="D628" s="393"/>
      <c r="E628" s="394"/>
      <c r="F628" s="391">
        <f>SUBTOTAL(9,F627:F627)</f>
        <v>3</v>
      </c>
      <c r="G628" s="391"/>
      <c r="H628" s="393"/>
      <c r="I628" s="387"/>
      <c r="N628" s="390"/>
    </row>
    <row r="629" spans="1:14" s="388" customFormat="1" ht="12.75" outlineLevel="2">
      <c r="A629" s="391">
        <v>20</v>
      </c>
      <c r="B629" s="392" t="s">
        <v>1200</v>
      </c>
      <c r="C629" s="392" t="s">
        <v>228</v>
      </c>
      <c r="D629" s="393" t="s">
        <v>422</v>
      </c>
      <c r="E629" s="394">
        <v>41336</v>
      </c>
      <c r="F629" s="391">
        <v>6</v>
      </c>
      <c r="G629" s="391">
        <v>1</v>
      </c>
      <c r="H629" s="393" t="s">
        <v>1204</v>
      </c>
      <c r="I629" s="387"/>
      <c r="N629" s="390"/>
    </row>
    <row r="630" spans="1:14" s="388" customFormat="1" ht="12.75" outlineLevel="2">
      <c r="A630" s="391">
        <v>20</v>
      </c>
      <c r="B630" s="392" t="s">
        <v>1200</v>
      </c>
      <c r="C630" s="392" t="s">
        <v>228</v>
      </c>
      <c r="D630" s="393" t="s">
        <v>422</v>
      </c>
      <c r="E630" s="394">
        <v>41336</v>
      </c>
      <c r="F630" s="391">
        <v>4</v>
      </c>
      <c r="G630" s="391">
        <v>3</v>
      </c>
      <c r="H630" s="393" t="s">
        <v>1203</v>
      </c>
      <c r="I630" s="387"/>
      <c r="N630" s="390"/>
    </row>
    <row r="631" spans="1:14" s="388" customFormat="1" ht="12.75" outlineLevel="1">
      <c r="A631" s="391"/>
      <c r="B631" s="392"/>
      <c r="C631" s="395" t="s">
        <v>229</v>
      </c>
      <c r="D631" s="393"/>
      <c r="E631" s="394"/>
      <c r="F631" s="391">
        <f>SUBTOTAL(9,F629:F630)</f>
        <v>10</v>
      </c>
      <c r="G631" s="391"/>
      <c r="H631" s="393"/>
      <c r="I631" s="387"/>
      <c r="N631" s="390"/>
    </row>
    <row r="632" spans="1:14" s="388" customFormat="1" ht="12.75" outlineLevel="2">
      <c r="A632" s="387">
        <v>20</v>
      </c>
      <c r="B632" s="393" t="s">
        <v>1200</v>
      </c>
      <c r="C632" s="393" t="s">
        <v>204</v>
      </c>
      <c r="D632" s="393" t="s">
        <v>416</v>
      </c>
      <c r="E632" s="397">
        <v>41196</v>
      </c>
      <c r="F632" s="391">
        <v>4</v>
      </c>
      <c r="G632" s="391">
        <v>3</v>
      </c>
      <c r="H632" s="393" t="s">
        <v>1203</v>
      </c>
      <c r="N632" s="390"/>
    </row>
    <row r="633" spans="1:14" s="388" customFormat="1" ht="12.75" outlineLevel="2">
      <c r="A633" s="387">
        <v>20</v>
      </c>
      <c r="B633" s="388" t="s">
        <v>1200</v>
      </c>
      <c r="C633" s="388" t="s">
        <v>204</v>
      </c>
      <c r="D633" s="388" t="s">
        <v>416</v>
      </c>
      <c r="E633" s="389">
        <v>41196</v>
      </c>
      <c r="F633" s="387">
        <v>1</v>
      </c>
      <c r="G633" s="387">
        <v>6</v>
      </c>
      <c r="H633" s="388" t="s">
        <v>1206</v>
      </c>
      <c r="N633" s="390"/>
    </row>
    <row r="634" spans="1:14" s="388" customFormat="1" ht="12.75" outlineLevel="2">
      <c r="A634" s="387">
        <v>20</v>
      </c>
      <c r="B634" s="388" t="s">
        <v>1200</v>
      </c>
      <c r="C634" s="388" t="s">
        <v>204</v>
      </c>
      <c r="D634" s="388" t="s">
        <v>325</v>
      </c>
      <c r="E634" s="389">
        <v>41434</v>
      </c>
      <c r="F634" s="387">
        <v>4</v>
      </c>
      <c r="G634" s="387">
        <v>3</v>
      </c>
      <c r="H634" s="388" t="s">
        <v>1203</v>
      </c>
      <c r="N634" s="390"/>
    </row>
    <row r="635" spans="1:14" s="388" customFormat="1" ht="12.75" outlineLevel="2">
      <c r="A635" s="387">
        <v>20</v>
      </c>
      <c r="B635" s="388" t="s">
        <v>1200</v>
      </c>
      <c r="C635" s="388" t="s">
        <v>204</v>
      </c>
      <c r="D635" s="388" t="s">
        <v>325</v>
      </c>
      <c r="E635" s="389">
        <v>41434</v>
      </c>
      <c r="F635" s="387">
        <v>1</v>
      </c>
      <c r="G635" s="387">
        <v>6</v>
      </c>
      <c r="H635" s="388" t="s">
        <v>1206</v>
      </c>
      <c r="N635" s="390"/>
    </row>
    <row r="636" spans="1:14" s="388" customFormat="1" ht="12.75" outlineLevel="1">
      <c r="A636" s="387"/>
      <c r="C636" s="396" t="s">
        <v>205</v>
      </c>
      <c r="E636" s="389"/>
      <c r="F636" s="387">
        <f>SUBTOTAL(9,F632:F635)</f>
        <v>10</v>
      </c>
      <c r="G636" s="387"/>
      <c r="N636" s="390"/>
    </row>
    <row r="637" spans="1:14" s="388" customFormat="1" ht="12.75" outlineLevel="2">
      <c r="A637" s="387">
        <v>21</v>
      </c>
      <c r="B637" s="393" t="s">
        <v>1214</v>
      </c>
      <c r="C637" s="393" t="s">
        <v>157</v>
      </c>
      <c r="D637" s="393" t="s">
        <v>416</v>
      </c>
      <c r="E637" s="397">
        <v>41196</v>
      </c>
      <c r="F637" s="391">
        <v>1</v>
      </c>
      <c r="G637" s="391">
        <v>6</v>
      </c>
      <c r="H637" s="393" t="s">
        <v>1217</v>
      </c>
      <c r="N637" s="390"/>
    </row>
    <row r="638" spans="1:14" s="388" customFormat="1" ht="12.75" outlineLevel="1">
      <c r="A638" s="387"/>
      <c r="B638" s="393"/>
      <c r="C638" s="403" t="s">
        <v>158</v>
      </c>
      <c r="D638" s="393"/>
      <c r="E638" s="397"/>
      <c r="F638" s="391">
        <f>SUBTOTAL(9,F637:F637)</f>
        <v>1</v>
      </c>
      <c r="G638" s="391"/>
      <c r="H638" s="393"/>
      <c r="N638" s="390"/>
    </row>
    <row r="639" spans="1:14" s="388" customFormat="1" ht="12.75" outlineLevel="2">
      <c r="A639" s="387">
        <v>21</v>
      </c>
      <c r="B639" s="388" t="s">
        <v>1214</v>
      </c>
      <c r="C639" s="388" t="s">
        <v>1614</v>
      </c>
      <c r="D639" s="388" t="s">
        <v>325</v>
      </c>
      <c r="E639" s="389">
        <v>41434</v>
      </c>
      <c r="F639" s="387">
        <v>2</v>
      </c>
      <c r="G639" s="387">
        <v>5</v>
      </c>
      <c r="H639" s="388" t="s">
        <v>1219</v>
      </c>
      <c r="N639" s="390"/>
    </row>
    <row r="640" spans="1:14" s="388" customFormat="1" ht="12.75" outlineLevel="2">
      <c r="A640" s="387">
        <v>21</v>
      </c>
      <c r="B640" s="388" t="s">
        <v>1214</v>
      </c>
      <c r="C640" s="388" t="s">
        <v>1614</v>
      </c>
      <c r="D640" s="388" t="s">
        <v>365</v>
      </c>
      <c r="E640" s="389">
        <v>41440</v>
      </c>
      <c r="F640" s="387">
        <v>4</v>
      </c>
      <c r="G640" s="387">
        <v>3</v>
      </c>
      <c r="H640" s="388" t="s">
        <v>1218</v>
      </c>
      <c r="N640" s="390"/>
    </row>
    <row r="641" spans="1:14" s="388" customFormat="1" ht="12.75" outlineLevel="1">
      <c r="A641" s="387"/>
      <c r="C641" s="396" t="s">
        <v>1616</v>
      </c>
      <c r="E641" s="389"/>
      <c r="F641" s="387">
        <f>SUBTOTAL(9,F639:F640)</f>
        <v>6</v>
      </c>
      <c r="G641" s="387"/>
      <c r="N641" s="390"/>
    </row>
    <row r="642" spans="1:14" s="388" customFormat="1" ht="12.75" outlineLevel="2">
      <c r="A642" s="391">
        <v>21</v>
      </c>
      <c r="B642" s="388" t="s">
        <v>1214</v>
      </c>
      <c r="C642" s="388" t="s">
        <v>568</v>
      </c>
      <c r="D642" s="388" t="s">
        <v>416</v>
      </c>
      <c r="E642" s="389">
        <v>41196</v>
      </c>
      <c r="F642" s="387">
        <v>6</v>
      </c>
      <c r="G642" s="387">
        <v>1</v>
      </c>
      <c r="H642" s="388" t="s">
        <v>1215</v>
      </c>
      <c r="N642" s="390"/>
    </row>
    <row r="643" spans="1:14" s="388" customFormat="1" ht="12.75" outlineLevel="1">
      <c r="A643" s="391"/>
      <c r="C643" s="396" t="s">
        <v>569</v>
      </c>
      <c r="E643" s="389"/>
      <c r="F643" s="387">
        <f>SUBTOTAL(9,F642:F642)</f>
        <v>6</v>
      </c>
      <c r="G643" s="387"/>
      <c r="N643" s="390"/>
    </row>
    <row r="644" spans="1:14" s="388" customFormat="1" ht="12.75" outlineLevel="2">
      <c r="A644" s="391">
        <v>21</v>
      </c>
      <c r="B644" s="392" t="s">
        <v>1214</v>
      </c>
      <c r="C644" s="392" t="s">
        <v>1270</v>
      </c>
      <c r="D644" s="393" t="s">
        <v>422</v>
      </c>
      <c r="E644" s="394">
        <v>41336</v>
      </c>
      <c r="F644" s="391">
        <v>6</v>
      </c>
      <c r="G644" s="391">
        <v>1</v>
      </c>
      <c r="H644" s="393" t="s">
        <v>1215</v>
      </c>
      <c r="I644" s="387"/>
      <c r="N644" s="390"/>
    </row>
    <row r="645" spans="1:14" s="388" customFormat="1" ht="12.75" outlineLevel="1">
      <c r="A645" s="391"/>
      <c r="B645" s="392"/>
      <c r="C645" s="395" t="s">
        <v>1272</v>
      </c>
      <c r="D645" s="393"/>
      <c r="E645" s="394"/>
      <c r="F645" s="391">
        <f>SUBTOTAL(9,F644:F644)</f>
        <v>6</v>
      </c>
      <c r="G645" s="391"/>
      <c r="H645" s="393"/>
      <c r="I645" s="387"/>
      <c r="N645" s="390"/>
    </row>
    <row r="646" spans="1:14" s="388" customFormat="1" ht="12.75" outlineLevel="2">
      <c r="A646" s="387">
        <v>21</v>
      </c>
      <c r="B646" s="388" t="s">
        <v>1214</v>
      </c>
      <c r="C646" s="388" t="s">
        <v>1959</v>
      </c>
      <c r="D646" s="388" t="s">
        <v>416</v>
      </c>
      <c r="E646" s="389">
        <v>41196</v>
      </c>
      <c r="F646" s="387">
        <v>2</v>
      </c>
      <c r="G646" s="387">
        <v>5</v>
      </c>
      <c r="H646" s="388" t="s">
        <v>1219</v>
      </c>
      <c r="N646" s="390"/>
    </row>
    <row r="647" spans="1:14" s="388" customFormat="1" ht="12.75" outlineLevel="1">
      <c r="A647" s="387"/>
      <c r="C647" s="396" t="s">
        <v>1960</v>
      </c>
      <c r="E647" s="389"/>
      <c r="F647" s="387">
        <f>SUBTOTAL(9,F646:F646)</f>
        <v>2</v>
      </c>
      <c r="G647" s="387"/>
      <c r="N647" s="390"/>
    </row>
    <row r="648" spans="1:14" s="388" customFormat="1" ht="12.75" outlineLevel="2">
      <c r="A648" s="387">
        <v>21</v>
      </c>
      <c r="B648" s="393" t="s">
        <v>1214</v>
      </c>
      <c r="C648" s="393" t="s">
        <v>1496</v>
      </c>
      <c r="D648" s="393" t="s">
        <v>416</v>
      </c>
      <c r="E648" s="397">
        <v>41196</v>
      </c>
      <c r="F648" s="391">
        <v>5</v>
      </c>
      <c r="G648" s="391">
        <v>2</v>
      </c>
      <c r="H648" s="393" t="s">
        <v>1216</v>
      </c>
      <c r="N648" s="390"/>
    </row>
    <row r="649" spans="1:14" s="388" customFormat="1" ht="12.75" outlineLevel="1">
      <c r="A649" s="387"/>
      <c r="B649" s="393"/>
      <c r="C649" s="403" t="s">
        <v>1498</v>
      </c>
      <c r="D649" s="393"/>
      <c r="E649" s="397"/>
      <c r="F649" s="391">
        <f>SUBTOTAL(9,F648:F648)</f>
        <v>5</v>
      </c>
      <c r="G649" s="391"/>
      <c r="H649" s="393"/>
      <c r="N649" s="390"/>
    </row>
    <row r="650" spans="1:14" s="388" customFormat="1" ht="12.75" outlineLevel="2">
      <c r="A650" s="391">
        <v>21</v>
      </c>
      <c r="B650" s="392" t="s">
        <v>1214</v>
      </c>
      <c r="C650" s="392" t="s">
        <v>1680</v>
      </c>
      <c r="D650" s="393" t="s">
        <v>422</v>
      </c>
      <c r="E650" s="394">
        <v>41336</v>
      </c>
      <c r="F650" s="391">
        <v>1</v>
      </c>
      <c r="G650" s="391">
        <v>6</v>
      </c>
      <c r="H650" s="393" t="s">
        <v>1217</v>
      </c>
      <c r="I650" s="387"/>
      <c r="N650" s="390"/>
    </row>
    <row r="651" spans="1:14" s="388" customFormat="1" ht="12.75" outlineLevel="1">
      <c r="A651" s="391"/>
      <c r="B651" s="392"/>
      <c r="C651" s="395" t="s">
        <v>1682</v>
      </c>
      <c r="D651" s="393"/>
      <c r="E651" s="394"/>
      <c r="F651" s="391">
        <f>SUBTOTAL(9,F650:F650)</f>
        <v>1</v>
      </c>
      <c r="G651" s="391"/>
      <c r="H651" s="393"/>
      <c r="I651" s="387"/>
      <c r="N651" s="390"/>
    </row>
    <row r="652" spans="1:14" s="388" customFormat="1" ht="12.75" outlineLevel="2">
      <c r="A652" s="387">
        <v>21</v>
      </c>
      <c r="B652" s="388" t="s">
        <v>1214</v>
      </c>
      <c r="C652" s="388" t="s">
        <v>262</v>
      </c>
      <c r="D652" s="388" t="s">
        <v>325</v>
      </c>
      <c r="E652" s="389">
        <v>41434</v>
      </c>
      <c r="F652" s="387">
        <v>3</v>
      </c>
      <c r="G652" s="387">
        <v>4</v>
      </c>
      <c r="H652" s="388" t="s">
        <v>1220</v>
      </c>
      <c r="N652" s="390"/>
    </row>
    <row r="653" spans="1:14" s="388" customFormat="1" ht="12.75" outlineLevel="1">
      <c r="A653" s="387"/>
      <c r="C653" s="396" t="s">
        <v>264</v>
      </c>
      <c r="E653" s="389"/>
      <c r="F653" s="387">
        <f>SUBTOTAL(9,F652:F652)</f>
        <v>3</v>
      </c>
      <c r="G653" s="387"/>
      <c r="N653" s="390"/>
    </row>
    <row r="654" spans="1:14" s="388" customFormat="1" ht="12.75" outlineLevel="2">
      <c r="A654" s="391">
        <v>21</v>
      </c>
      <c r="B654" s="392" t="s">
        <v>1214</v>
      </c>
      <c r="C654" s="392" t="s">
        <v>530</v>
      </c>
      <c r="D654" s="393" t="s">
        <v>422</v>
      </c>
      <c r="E654" s="394">
        <v>41336</v>
      </c>
      <c r="F654" s="391">
        <v>3</v>
      </c>
      <c r="G654" s="391">
        <v>4</v>
      </c>
      <c r="H654" s="393" t="s">
        <v>1220</v>
      </c>
      <c r="I654" s="387"/>
      <c r="N654" s="390"/>
    </row>
    <row r="655" spans="1:14" s="388" customFormat="1" ht="12.75" outlineLevel="1">
      <c r="A655" s="391"/>
      <c r="B655" s="392"/>
      <c r="C655" s="395" t="s">
        <v>532</v>
      </c>
      <c r="D655" s="393"/>
      <c r="E655" s="394"/>
      <c r="F655" s="391">
        <f>SUBTOTAL(9,F654:F654)</f>
        <v>3</v>
      </c>
      <c r="G655" s="391"/>
      <c r="H655" s="393"/>
      <c r="I655" s="387"/>
      <c r="N655" s="390"/>
    </row>
    <row r="656" spans="1:14" s="388" customFormat="1" ht="12.75" outlineLevel="2">
      <c r="A656" s="387">
        <v>21</v>
      </c>
      <c r="B656" s="388" t="s">
        <v>1214</v>
      </c>
      <c r="C656" s="388" t="s">
        <v>218</v>
      </c>
      <c r="D656" s="388" t="s">
        <v>325</v>
      </c>
      <c r="E656" s="389">
        <v>41434</v>
      </c>
      <c r="F656" s="387">
        <v>1</v>
      </c>
      <c r="G656" s="387">
        <v>6</v>
      </c>
      <c r="H656" s="388" t="s">
        <v>1217</v>
      </c>
      <c r="N656" s="390"/>
    </row>
    <row r="657" spans="1:14" s="388" customFormat="1" ht="12.75" outlineLevel="1">
      <c r="A657" s="387"/>
      <c r="C657" s="396" t="s">
        <v>219</v>
      </c>
      <c r="E657" s="389"/>
      <c r="F657" s="387">
        <f>SUBTOTAL(9,F656:F656)</f>
        <v>1</v>
      </c>
      <c r="G657" s="387"/>
      <c r="N657" s="390"/>
    </row>
    <row r="658" spans="1:14" s="388" customFormat="1" ht="12.75" outlineLevel="2">
      <c r="A658" s="391">
        <v>21</v>
      </c>
      <c r="B658" s="392" t="s">
        <v>1214</v>
      </c>
      <c r="C658" s="392" t="s">
        <v>533</v>
      </c>
      <c r="D658" s="393" t="s">
        <v>422</v>
      </c>
      <c r="E658" s="394">
        <v>41336</v>
      </c>
      <c r="F658" s="391">
        <v>2</v>
      </c>
      <c r="G658" s="391">
        <v>5</v>
      </c>
      <c r="H658" s="393" t="s">
        <v>1219</v>
      </c>
      <c r="I658" s="387"/>
      <c r="N658" s="390"/>
    </row>
    <row r="659" spans="1:14" s="388" customFormat="1" ht="12.75" outlineLevel="1">
      <c r="A659" s="391"/>
      <c r="B659" s="392"/>
      <c r="C659" s="395" t="s">
        <v>536</v>
      </c>
      <c r="D659" s="393"/>
      <c r="E659" s="394"/>
      <c r="F659" s="391">
        <f>SUBTOTAL(9,F658:F658)</f>
        <v>2</v>
      </c>
      <c r="G659" s="391"/>
      <c r="H659" s="393"/>
      <c r="I659" s="387"/>
      <c r="N659" s="390"/>
    </row>
    <row r="660" spans="1:14" s="388" customFormat="1" ht="12.75" outlineLevel="2">
      <c r="A660" s="387">
        <v>21</v>
      </c>
      <c r="B660" s="388" t="s">
        <v>1214</v>
      </c>
      <c r="C660" s="388" t="s">
        <v>103</v>
      </c>
      <c r="D660" s="388" t="s">
        <v>325</v>
      </c>
      <c r="E660" s="389">
        <v>41434</v>
      </c>
      <c r="F660" s="387">
        <v>4</v>
      </c>
      <c r="G660" s="387">
        <v>3</v>
      </c>
      <c r="H660" s="388" t="s">
        <v>1218</v>
      </c>
      <c r="N660" s="390"/>
    </row>
    <row r="661" spans="1:14" s="388" customFormat="1" ht="12.75" outlineLevel="1">
      <c r="A661" s="387"/>
      <c r="C661" s="396" t="s">
        <v>104</v>
      </c>
      <c r="E661" s="389"/>
      <c r="F661" s="387">
        <f>SUBTOTAL(9,F660:F660)</f>
        <v>4</v>
      </c>
      <c r="G661" s="387"/>
      <c r="N661" s="390"/>
    </row>
    <row r="662" spans="1:14" s="388" customFormat="1" ht="12.75" outlineLevel="2">
      <c r="A662" s="387">
        <v>21</v>
      </c>
      <c r="B662" s="393" t="s">
        <v>1214</v>
      </c>
      <c r="C662" s="393" t="s">
        <v>439</v>
      </c>
      <c r="D662" s="393" t="s">
        <v>416</v>
      </c>
      <c r="E662" s="397">
        <v>41196</v>
      </c>
      <c r="F662" s="391">
        <v>4</v>
      </c>
      <c r="G662" s="391">
        <v>3</v>
      </c>
      <c r="H662" s="393" t="s">
        <v>1218</v>
      </c>
      <c r="N662" s="390"/>
    </row>
    <row r="663" spans="1:14" s="388" customFormat="1" ht="12.75" outlineLevel="2">
      <c r="A663" s="387">
        <v>21</v>
      </c>
      <c r="B663" s="388" t="s">
        <v>1214</v>
      </c>
      <c r="C663" s="388" t="s">
        <v>439</v>
      </c>
      <c r="D663" s="388" t="s">
        <v>325</v>
      </c>
      <c r="E663" s="389">
        <v>41434</v>
      </c>
      <c r="F663" s="387">
        <v>5</v>
      </c>
      <c r="G663" s="387">
        <v>2</v>
      </c>
      <c r="H663" s="388" t="s">
        <v>1216</v>
      </c>
      <c r="N663" s="390"/>
    </row>
    <row r="664" spans="1:14" s="411" customFormat="1" ht="12.75" outlineLevel="1">
      <c r="A664" s="410"/>
      <c r="C664" s="399" t="s">
        <v>347</v>
      </c>
      <c r="D664" s="104" t="s">
        <v>1446</v>
      </c>
      <c r="E664" s="412"/>
      <c r="F664" s="410">
        <f>SUBTOTAL(9,F662:F663)</f>
        <v>9</v>
      </c>
      <c r="G664" s="410"/>
      <c r="N664" s="413"/>
    </row>
    <row r="665" spans="1:14" s="388" customFormat="1" ht="12.75" outlineLevel="2">
      <c r="A665" s="387">
        <v>21</v>
      </c>
      <c r="B665" s="388" t="s">
        <v>1214</v>
      </c>
      <c r="C665" s="388" t="s">
        <v>407</v>
      </c>
      <c r="D665" s="388" t="s">
        <v>416</v>
      </c>
      <c r="E665" s="389">
        <v>41196</v>
      </c>
      <c r="F665" s="387">
        <v>3</v>
      </c>
      <c r="G665" s="387">
        <v>4</v>
      </c>
      <c r="H665" s="388" t="s">
        <v>1220</v>
      </c>
      <c r="N665" s="390"/>
    </row>
    <row r="666" spans="1:14" s="388" customFormat="1" ht="12.75" outlineLevel="1">
      <c r="A666" s="387"/>
      <c r="C666" s="396" t="s">
        <v>412</v>
      </c>
      <c r="E666" s="389"/>
      <c r="F666" s="387">
        <f>SUBTOTAL(9,F665:F665)</f>
        <v>3</v>
      </c>
      <c r="G666" s="387"/>
      <c r="N666" s="390"/>
    </row>
    <row r="667" spans="1:14" s="388" customFormat="1" ht="12.75" outlineLevel="2">
      <c r="A667" s="391">
        <v>21</v>
      </c>
      <c r="B667" s="392" t="s">
        <v>1214</v>
      </c>
      <c r="C667" s="392" t="s">
        <v>228</v>
      </c>
      <c r="D667" s="393" t="s">
        <v>422</v>
      </c>
      <c r="E667" s="394">
        <v>41336</v>
      </c>
      <c r="F667" s="391">
        <v>5</v>
      </c>
      <c r="G667" s="391">
        <v>2</v>
      </c>
      <c r="H667" s="393" t="s">
        <v>1216</v>
      </c>
      <c r="I667" s="387"/>
      <c r="N667" s="390"/>
    </row>
    <row r="668" spans="1:14" s="388" customFormat="1" ht="12.75" outlineLevel="1">
      <c r="A668" s="391"/>
      <c r="B668" s="392"/>
      <c r="C668" s="395" t="s">
        <v>229</v>
      </c>
      <c r="D668" s="393"/>
      <c r="E668" s="394"/>
      <c r="F668" s="391">
        <f>SUBTOTAL(9,F667:F667)</f>
        <v>5</v>
      </c>
      <c r="G668" s="391"/>
      <c r="H668" s="393"/>
      <c r="I668" s="387"/>
      <c r="N668" s="390"/>
    </row>
    <row r="669" spans="1:14" s="388" customFormat="1" ht="12.75" outlineLevel="2">
      <c r="A669" s="391">
        <v>21</v>
      </c>
      <c r="B669" s="392" t="s">
        <v>1214</v>
      </c>
      <c r="C669" s="392" t="s">
        <v>105</v>
      </c>
      <c r="D669" s="393" t="s">
        <v>422</v>
      </c>
      <c r="E669" s="394">
        <v>41336</v>
      </c>
      <c r="F669" s="391">
        <v>4</v>
      </c>
      <c r="G669" s="391">
        <v>3</v>
      </c>
      <c r="H669" s="393" t="s">
        <v>1218</v>
      </c>
      <c r="I669" s="387"/>
      <c r="N669" s="390"/>
    </row>
    <row r="670" spans="1:14" s="388" customFormat="1" ht="12.75" outlineLevel="1">
      <c r="A670" s="391"/>
      <c r="B670" s="392"/>
      <c r="C670" s="395" t="s">
        <v>106</v>
      </c>
      <c r="D670" s="393"/>
      <c r="E670" s="394"/>
      <c r="F670" s="391">
        <f>SUBTOTAL(9,F669:F669)</f>
        <v>4</v>
      </c>
      <c r="G670" s="391"/>
      <c r="H670" s="393"/>
      <c r="I670" s="387"/>
      <c r="N670" s="390"/>
    </row>
    <row r="671" spans="1:14" s="388" customFormat="1" ht="12.75" outlineLevel="2">
      <c r="A671" s="387">
        <v>21</v>
      </c>
      <c r="B671" s="388" t="s">
        <v>1214</v>
      </c>
      <c r="C671" s="388" t="s">
        <v>80</v>
      </c>
      <c r="D671" s="388" t="s">
        <v>325</v>
      </c>
      <c r="E671" s="389">
        <v>41434</v>
      </c>
      <c r="F671" s="387">
        <v>6</v>
      </c>
      <c r="G671" s="387">
        <v>1</v>
      </c>
      <c r="H671" s="388" t="s">
        <v>1215</v>
      </c>
      <c r="N671" s="390"/>
    </row>
    <row r="672" spans="1:14" s="388" customFormat="1" ht="12.75" outlineLevel="1">
      <c r="A672" s="387"/>
      <c r="C672" s="396" t="s">
        <v>1973</v>
      </c>
      <c r="E672" s="389"/>
      <c r="F672" s="387">
        <f>SUBTOTAL(9,F671:F671)</f>
        <v>6</v>
      </c>
      <c r="G672" s="387"/>
      <c r="N672" s="390"/>
    </row>
    <row r="673" spans="1:14" s="388" customFormat="1" ht="12.75" outlineLevel="2">
      <c r="A673" s="387">
        <v>22</v>
      </c>
      <c r="B673" s="388" t="s">
        <v>1221</v>
      </c>
      <c r="C673" s="388" t="s">
        <v>2004</v>
      </c>
      <c r="D673" s="388" t="s">
        <v>325</v>
      </c>
      <c r="E673" s="389">
        <v>41434</v>
      </c>
      <c r="F673" s="387">
        <v>2</v>
      </c>
      <c r="G673" s="387">
        <v>5</v>
      </c>
      <c r="H673" s="388" t="s">
        <v>1228</v>
      </c>
      <c r="N673" s="390"/>
    </row>
    <row r="674" spans="1:14" s="388" customFormat="1" ht="12.75" outlineLevel="1">
      <c r="A674" s="387"/>
      <c r="C674" s="396" t="s">
        <v>2005</v>
      </c>
      <c r="E674" s="389"/>
      <c r="F674" s="387">
        <f>SUBTOTAL(9,F673:F673)</f>
        <v>2</v>
      </c>
      <c r="G674" s="387"/>
      <c r="N674" s="390"/>
    </row>
    <row r="675" spans="1:14" s="388" customFormat="1" ht="12.75" outlineLevel="2">
      <c r="A675" s="391">
        <v>22</v>
      </c>
      <c r="B675" s="392" t="s">
        <v>1221</v>
      </c>
      <c r="C675" s="392" t="s">
        <v>157</v>
      </c>
      <c r="D675" s="393" t="s">
        <v>422</v>
      </c>
      <c r="E675" s="394">
        <v>41336</v>
      </c>
      <c r="F675" s="391">
        <v>1</v>
      </c>
      <c r="G675" s="391">
        <v>6</v>
      </c>
      <c r="H675" s="393" t="s">
        <v>1225</v>
      </c>
      <c r="I675" s="387"/>
      <c r="N675" s="390"/>
    </row>
    <row r="676" spans="1:14" s="388" customFormat="1" ht="12.75" outlineLevel="2">
      <c r="A676" s="387">
        <v>22</v>
      </c>
      <c r="B676" s="388" t="s">
        <v>1221</v>
      </c>
      <c r="C676" s="388" t="s">
        <v>157</v>
      </c>
      <c r="D676" s="388" t="s">
        <v>325</v>
      </c>
      <c r="E676" s="389">
        <v>41434</v>
      </c>
      <c r="F676" s="387">
        <v>6</v>
      </c>
      <c r="G676" s="387">
        <v>1</v>
      </c>
      <c r="H676" s="388" t="s">
        <v>1222</v>
      </c>
      <c r="N676" s="390"/>
    </row>
    <row r="677" spans="1:14" s="388" customFormat="1" ht="12.75" outlineLevel="2">
      <c r="A677" s="387">
        <v>22</v>
      </c>
      <c r="B677" s="388" t="s">
        <v>1221</v>
      </c>
      <c r="C677" s="388" t="s">
        <v>157</v>
      </c>
      <c r="D677" s="388" t="s">
        <v>365</v>
      </c>
      <c r="E677" s="389">
        <v>41441</v>
      </c>
      <c r="F677" s="387">
        <v>6</v>
      </c>
      <c r="G677" s="387">
        <v>1</v>
      </c>
      <c r="H677" s="388" t="s">
        <v>1222</v>
      </c>
      <c r="N677" s="390"/>
    </row>
    <row r="678" spans="1:14" s="388" customFormat="1" ht="12.75" outlineLevel="2">
      <c r="A678" s="387">
        <v>22</v>
      </c>
      <c r="B678" s="388" t="s">
        <v>1221</v>
      </c>
      <c r="C678" s="388" t="s">
        <v>157</v>
      </c>
      <c r="D678" s="388" t="s">
        <v>325</v>
      </c>
      <c r="E678" s="389">
        <v>41434</v>
      </c>
      <c r="F678" s="387">
        <v>1</v>
      </c>
      <c r="G678" s="387">
        <v>6</v>
      </c>
      <c r="H678" s="388" t="s">
        <v>1225</v>
      </c>
      <c r="N678" s="390"/>
    </row>
    <row r="679" spans="1:14" s="399" customFormat="1" ht="12.75" outlineLevel="1">
      <c r="A679" s="398"/>
      <c r="C679" s="399" t="s">
        <v>158</v>
      </c>
      <c r="D679" s="104" t="s">
        <v>1446</v>
      </c>
      <c r="E679" s="400"/>
      <c r="F679" s="398">
        <f>SUBTOTAL(9,F675:F678)</f>
        <v>14</v>
      </c>
      <c r="G679" s="398"/>
      <c r="N679" s="401"/>
    </row>
    <row r="680" spans="1:14" s="388" customFormat="1" ht="12.75" outlineLevel="2">
      <c r="A680" s="391">
        <v>22</v>
      </c>
      <c r="B680" s="392" t="s">
        <v>1221</v>
      </c>
      <c r="C680" s="392" t="s">
        <v>2002</v>
      </c>
      <c r="D680" s="393" t="s">
        <v>422</v>
      </c>
      <c r="E680" s="394">
        <v>41336</v>
      </c>
      <c r="F680" s="391">
        <v>3</v>
      </c>
      <c r="G680" s="391">
        <v>4</v>
      </c>
      <c r="H680" s="393" t="s">
        <v>1224</v>
      </c>
      <c r="I680" s="387"/>
      <c r="N680" s="390"/>
    </row>
    <row r="681" spans="1:14" s="388" customFormat="1" ht="12.75" outlineLevel="1">
      <c r="A681" s="391"/>
      <c r="B681" s="392"/>
      <c r="C681" s="395" t="s">
        <v>2003</v>
      </c>
      <c r="D681" s="393"/>
      <c r="E681" s="394"/>
      <c r="F681" s="391">
        <f>SUBTOTAL(9,F680:F680)</f>
        <v>3</v>
      </c>
      <c r="G681" s="391"/>
      <c r="H681" s="393"/>
      <c r="I681" s="387"/>
      <c r="N681" s="390"/>
    </row>
    <row r="682" spans="1:14" s="388" customFormat="1" ht="12.75" outlineLevel="2">
      <c r="A682" s="387">
        <v>22</v>
      </c>
      <c r="B682" s="388" t="s">
        <v>1221</v>
      </c>
      <c r="C682" s="388" t="s">
        <v>224</v>
      </c>
      <c r="D682" s="388" t="s">
        <v>325</v>
      </c>
      <c r="E682" s="389">
        <v>41434</v>
      </c>
      <c r="F682" s="387">
        <v>4</v>
      </c>
      <c r="G682" s="387">
        <v>3</v>
      </c>
      <c r="H682" s="388" t="s">
        <v>1226</v>
      </c>
      <c r="N682" s="390"/>
    </row>
    <row r="683" spans="1:14" s="388" customFormat="1" ht="12.75" outlineLevel="1">
      <c r="A683" s="387"/>
      <c r="C683" s="396" t="s">
        <v>225</v>
      </c>
      <c r="E683" s="389"/>
      <c r="F683" s="387">
        <f>SUBTOTAL(9,F682:F682)</f>
        <v>4</v>
      </c>
      <c r="G683" s="387"/>
      <c r="N683" s="390"/>
    </row>
    <row r="684" spans="1:14" s="388" customFormat="1" ht="12.75" outlineLevel="2">
      <c r="A684" s="387">
        <v>22</v>
      </c>
      <c r="B684" s="388" t="s">
        <v>1221</v>
      </c>
      <c r="C684" s="388" t="s">
        <v>74</v>
      </c>
      <c r="D684" s="388" t="s">
        <v>416</v>
      </c>
      <c r="E684" s="389">
        <v>41196</v>
      </c>
      <c r="F684" s="387">
        <v>1</v>
      </c>
      <c r="G684" s="387">
        <v>6</v>
      </c>
      <c r="H684" s="388" t="s">
        <v>1225</v>
      </c>
      <c r="N684" s="390"/>
    </row>
    <row r="685" spans="1:14" s="388" customFormat="1" ht="12.75" outlineLevel="1">
      <c r="A685" s="387"/>
      <c r="C685" s="396" t="s">
        <v>75</v>
      </c>
      <c r="E685" s="389"/>
      <c r="F685" s="387">
        <f>SUBTOTAL(9,F684:F684)</f>
        <v>1</v>
      </c>
      <c r="G685" s="387"/>
      <c r="N685" s="390"/>
    </row>
    <row r="686" spans="1:14" s="388" customFormat="1" ht="12.75" outlineLevel="2">
      <c r="A686" s="387">
        <v>22</v>
      </c>
      <c r="B686" s="388" t="s">
        <v>1221</v>
      </c>
      <c r="C686" s="388" t="s">
        <v>262</v>
      </c>
      <c r="D686" s="388" t="s">
        <v>416</v>
      </c>
      <c r="E686" s="389">
        <v>41196</v>
      </c>
      <c r="F686" s="387">
        <v>5</v>
      </c>
      <c r="G686" s="387">
        <v>2</v>
      </c>
      <c r="H686" s="388" t="s">
        <v>1223</v>
      </c>
      <c r="N686" s="390"/>
    </row>
    <row r="687" spans="1:14" s="388" customFormat="1" ht="12.75" outlineLevel="1">
      <c r="A687" s="387"/>
      <c r="C687" s="396" t="s">
        <v>264</v>
      </c>
      <c r="E687" s="389"/>
      <c r="F687" s="387">
        <f>SUBTOTAL(9,F686:F686)</f>
        <v>5</v>
      </c>
      <c r="G687" s="387"/>
      <c r="N687" s="390"/>
    </row>
    <row r="688" spans="1:14" s="388" customFormat="1" ht="12.75" outlineLevel="2">
      <c r="A688" s="387">
        <v>22</v>
      </c>
      <c r="B688" s="388" t="s">
        <v>1221</v>
      </c>
      <c r="C688" s="388" t="s">
        <v>1994</v>
      </c>
      <c r="D688" s="388" t="s">
        <v>416</v>
      </c>
      <c r="E688" s="389">
        <v>41196</v>
      </c>
      <c r="F688" s="387">
        <v>4</v>
      </c>
      <c r="G688" s="387">
        <v>3</v>
      </c>
      <c r="H688" s="388" t="s">
        <v>1226</v>
      </c>
      <c r="N688" s="390"/>
    </row>
    <row r="689" spans="1:14" s="388" customFormat="1" ht="12.75" outlineLevel="1">
      <c r="A689" s="387"/>
      <c r="C689" s="396" t="s">
        <v>1995</v>
      </c>
      <c r="E689" s="389"/>
      <c r="F689" s="387">
        <f>SUBTOTAL(9,F688:F688)</f>
        <v>4</v>
      </c>
      <c r="G689" s="387"/>
      <c r="N689" s="390"/>
    </row>
    <row r="690" spans="1:14" s="388" customFormat="1" ht="12.75" outlineLevel="2">
      <c r="A690" s="391">
        <v>22</v>
      </c>
      <c r="B690" s="393" t="s">
        <v>1221</v>
      </c>
      <c r="C690" s="393" t="s">
        <v>1227</v>
      </c>
      <c r="D690" s="393" t="s">
        <v>416</v>
      </c>
      <c r="E690" s="397">
        <v>41196</v>
      </c>
      <c r="F690" s="391">
        <v>2</v>
      </c>
      <c r="G690" s="391">
        <v>5</v>
      </c>
      <c r="H690" s="393" t="s">
        <v>1228</v>
      </c>
      <c r="N690" s="390"/>
    </row>
    <row r="691" spans="1:14" s="388" customFormat="1" ht="12.75" outlineLevel="1">
      <c r="A691" s="391"/>
      <c r="B691" s="393"/>
      <c r="C691" s="403" t="s">
        <v>1229</v>
      </c>
      <c r="D691" s="393"/>
      <c r="E691" s="397"/>
      <c r="F691" s="391">
        <f>SUBTOTAL(9,F690:F690)</f>
        <v>2</v>
      </c>
      <c r="G691" s="391"/>
      <c r="H691" s="393"/>
      <c r="N691" s="390"/>
    </row>
    <row r="692" spans="1:14" s="388" customFormat="1" ht="12.75" outlineLevel="2">
      <c r="A692" s="391">
        <v>22</v>
      </c>
      <c r="B692" s="392" t="s">
        <v>1221</v>
      </c>
      <c r="C692" s="392" t="s">
        <v>180</v>
      </c>
      <c r="D692" s="393" t="s">
        <v>422</v>
      </c>
      <c r="E692" s="394">
        <v>41336</v>
      </c>
      <c r="F692" s="391">
        <v>2</v>
      </c>
      <c r="G692" s="391">
        <v>5</v>
      </c>
      <c r="H692" s="393" t="s">
        <v>1228</v>
      </c>
      <c r="I692" s="387"/>
      <c r="N692" s="390"/>
    </row>
    <row r="693" spans="1:14" s="388" customFormat="1" ht="12.75" outlineLevel="1">
      <c r="A693" s="391"/>
      <c r="B693" s="392"/>
      <c r="C693" s="395" t="s">
        <v>182</v>
      </c>
      <c r="D693" s="393"/>
      <c r="E693" s="394"/>
      <c r="F693" s="391">
        <f>SUBTOTAL(9,F692:F692)</f>
        <v>2</v>
      </c>
      <c r="G693" s="391"/>
      <c r="H693" s="393"/>
      <c r="I693" s="387"/>
      <c r="N693" s="390"/>
    </row>
    <row r="694" spans="1:14" s="388" customFormat="1" ht="12.75" outlineLevel="2">
      <c r="A694" s="387">
        <v>22</v>
      </c>
      <c r="B694" s="388" t="s">
        <v>1221</v>
      </c>
      <c r="C694" s="388" t="s">
        <v>103</v>
      </c>
      <c r="D694" s="388" t="s">
        <v>325</v>
      </c>
      <c r="E694" s="389">
        <v>41434</v>
      </c>
      <c r="F694" s="387">
        <v>5</v>
      </c>
      <c r="G694" s="387">
        <v>2</v>
      </c>
      <c r="H694" s="388" t="s">
        <v>1223</v>
      </c>
      <c r="N694" s="390"/>
    </row>
    <row r="695" spans="1:14" s="388" customFormat="1" ht="12.75" outlineLevel="2">
      <c r="A695" s="387">
        <v>22</v>
      </c>
      <c r="B695" s="388" t="s">
        <v>1221</v>
      </c>
      <c r="C695" s="388" t="s">
        <v>103</v>
      </c>
      <c r="D695" s="388" t="s">
        <v>325</v>
      </c>
      <c r="E695" s="389">
        <v>41434</v>
      </c>
      <c r="F695" s="387">
        <v>3</v>
      </c>
      <c r="G695" s="387">
        <v>4</v>
      </c>
      <c r="H695" s="388" t="s">
        <v>1224</v>
      </c>
      <c r="N695" s="390"/>
    </row>
    <row r="696" spans="1:14" s="388" customFormat="1" ht="12.75" outlineLevel="1">
      <c r="A696" s="387"/>
      <c r="C696" s="396" t="s">
        <v>104</v>
      </c>
      <c r="E696" s="389"/>
      <c r="F696" s="387">
        <f>SUBTOTAL(9,F694:F695)</f>
        <v>8</v>
      </c>
      <c r="G696" s="387"/>
      <c r="N696" s="390"/>
    </row>
    <row r="697" spans="1:14" s="388" customFormat="1" ht="12.75" outlineLevel="2">
      <c r="A697" s="391">
        <v>22</v>
      </c>
      <c r="B697" s="388" t="s">
        <v>1221</v>
      </c>
      <c r="C697" s="388" t="s">
        <v>2006</v>
      </c>
      <c r="D697" s="388" t="s">
        <v>416</v>
      </c>
      <c r="E697" s="389">
        <v>41196</v>
      </c>
      <c r="F697" s="387">
        <v>3</v>
      </c>
      <c r="G697" s="387">
        <v>4</v>
      </c>
      <c r="H697" s="388" t="s">
        <v>1224</v>
      </c>
      <c r="N697" s="390"/>
    </row>
    <row r="698" spans="1:14" s="388" customFormat="1" ht="12.75" outlineLevel="1">
      <c r="A698" s="391"/>
      <c r="C698" s="396" t="s">
        <v>2007</v>
      </c>
      <c r="E698" s="389"/>
      <c r="F698" s="387">
        <f>SUBTOTAL(9,F697:F697)</f>
        <v>3</v>
      </c>
      <c r="G698" s="387"/>
      <c r="N698" s="390"/>
    </row>
    <row r="699" spans="1:14" s="388" customFormat="1" ht="12.75" outlineLevel="2">
      <c r="A699" s="391">
        <v>22</v>
      </c>
      <c r="B699" s="392" t="s">
        <v>1221</v>
      </c>
      <c r="C699" s="392" t="s">
        <v>105</v>
      </c>
      <c r="D699" s="393" t="s">
        <v>422</v>
      </c>
      <c r="E699" s="394">
        <v>41336</v>
      </c>
      <c r="F699" s="391">
        <v>6</v>
      </c>
      <c r="G699" s="391">
        <v>1</v>
      </c>
      <c r="H699" s="393" t="s">
        <v>1222</v>
      </c>
      <c r="I699" s="387"/>
      <c r="N699" s="390"/>
    </row>
    <row r="700" spans="1:14" s="388" customFormat="1" ht="12.75" outlineLevel="2">
      <c r="A700" s="391">
        <v>22</v>
      </c>
      <c r="B700" s="392" t="s">
        <v>1221</v>
      </c>
      <c r="C700" s="392" t="s">
        <v>105</v>
      </c>
      <c r="D700" s="393" t="s">
        <v>422</v>
      </c>
      <c r="E700" s="394">
        <v>41336</v>
      </c>
      <c r="F700" s="391">
        <v>4</v>
      </c>
      <c r="G700" s="391">
        <v>3</v>
      </c>
      <c r="H700" s="393" t="s">
        <v>1226</v>
      </c>
      <c r="I700" s="387"/>
      <c r="N700" s="390"/>
    </row>
    <row r="701" spans="1:14" s="388" customFormat="1" ht="12.75" outlineLevel="1">
      <c r="A701" s="391"/>
      <c r="B701" s="392"/>
      <c r="C701" s="395" t="s">
        <v>106</v>
      </c>
      <c r="D701" s="393"/>
      <c r="E701" s="394"/>
      <c r="F701" s="391">
        <f>SUBTOTAL(9,F699:F700)</f>
        <v>10</v>
      </c>
      <c r="G701" s="391"/>
      <c r="H701" s="393"/>
      <c r="I701" s="387"/>
      <c r="N701" s="390"/>
    </row>
    <row r="702" spans="1:14" s="388" customFormat="1" ht="12.75" outlineLevel="2">
      <c r="A702" s="391">
        <v>22</v>
      </c>
      <c r="B702" s="392" t="s">
        <v>1221</v>
      </c>
      <c r="C702" s="392" t="s">
        <v>417</v>
      </c>
      <c r="D702" s="393" t="s">
        <v>422</v>
      </c>
      <c r="E702" s="394">
        <v>41336</v>
      </c>
      <c r="F702" s="391">
        <v>5</v>
      </c>
      <c r="G702" s="391">
        <v>2</v>
      </c>
      <c r="H702" s="393" t="s">
        <v>1223</v>
      </c>
      <c r="I702" s="387"/>
      <c r="N702" s="390"/>
    </row>
    <row r="703" spans="1:14" s="388" customFormat="1" ht="12.75" outlineLevel="1">
      <c r="A703" s="391"/>
      <c r="B703" s="392"/>
      <c r="C703" s="395" t="s">
        <v>418</v>
      </c>
      <c r="D703" s="393"/>
      <c r="E703" s="394"/>
      <c r="F703" s="391">
        <f>SUBTOTAL(9,F702:F702)</f>
        <v>5</v>
      </c>
      <c r="G703" s="391"/>
      <c r="H703" s="393"/>
      <c r="I703" s="387"/>
      <c r="N703" s="390"/>
    </row>
    <row r="704" spans="1:14" s="388" customFormat="1" ht="12.75" outlineLevel="2">
      <c r="A704" s="387">
        <v>22</v>
      </c>
      <c r="B704" s="388" t="s">
        <v>1221</v>
      </c>
      <c r="C704" s="388" t="s">
        <v>80</v>
      </c>
      <c r="D704" s="388" t="s">
        <v>416</v>
      </c>
      <c r="E704" s="389">
        <v>41196</v>
      </c>
      <c r="F704" s="387">
        <v>6</v>
      </c>
      <c r="G704" s="387">
        <v>1</v>
      </c>
      <c r="H704" s="388" t="s">
        <v>1222</v>
      </c>
      <c r="N704" s="390"/>
    </row>
    <row r="705" spans="1:14" s="388" customFormat="1" ht="12.75" outlineLevel="1">
      <c r="A705" s="387"/>
      <c r="C705" s="396" t="s">
        <v>1973</v>
      </c>
      <c r="E705" s="389"/>
      <c r="F705" s="387">
        <f>SUBTOTAL(9,F704:F704)</f>
        <v>6</v>
      </c>
      <c r="G705" s="387"/>
      <c r="N705" s="390"/>
    </row>
    <row r="706" spans="1:14" s="388" customFormat="1" ht="12.75" outlineLevel="2">
      <c r="A706" s="391">
        <v>23</v>
      </c>
      <c r="B706" s="388" t="s">
        <v>1230</v>
      </c>
      <c r="C706" s="388" t="s">
        <v>429</v>
      </c>
      <c r="D706" s="388" t="s">
        <v>416</v>
      </c>
      <c r="E706" s="389">
        <v>41196</v>
      </c>
      <c r="F706" s="387">
        <v>2</v>
      </c>
      <c r="G706" s="387">
        <v>5</v>
      </c>
      <c r="H706" s="388" t="s">
        <v>1232</v>
      </c>
      <c r="N706" s="390"/>
    </row>
    <row r="707" spans="1:14" s="388" customFormat="1" ht="12.75" outlineLevel="2">
      <c r="A707" s="391">
        <v>23</v>
      </c>
      <c r="B707" s="392" t="s">
        <v>1230</v>
      </c>
      <c r="C707" s="392" t="s">
        <v>429</v>
      </c>
      <c r="D707" s="393" t="s">
        <v>422</v>
      </c>
      <c r="E707" s="394">
        <v>41336</v>
      </c>
      <c r="F707" s="391">
        <v>1</v>
      </c>
      <c r="G707" s="391">
        <v>6</v>
      </c>
      <c r="H707" s="393" t="s">
        <v>1236</v>
      </c>
      <c r="I707" s="387"/>
      <c r="N707" s="390"/>
    </row>
    <row r="708" spans="1:14" s="388" customFormat="1" ht="12.75" outlineLevel="1">
      <c r="A708" s="391"/>
      <c r="B708" s="392"/>
      <c r="C708" s="395" t="s">
        <v>430</v>
      </c>
      <c r="D708" s="393"/>
      <c r="E708" s="394"/>
      <c r="F708" s="391">
        <f>SUBTOTAL(9,F706:F707)</f>
        <v>3</v>
      </c>
      <c r="G708" s="391"/>
      <c r="H708" s="393"/>
      <c r="I708" s="387"/>
      <c r="N708" s="390"/>
    </row>
    <row r="709" spans="1:14" s="388" customFormat="1" ht="12.75" outlineLevel="2">
      <c r="A709" s="387">
        <v>23</v>
      </c>
      <c r="B709" s="388" t="s">
        <v>1230</v>
      </c>
      <c r="C709" s="388" t="s">
        <v>469</v>
      </c>
      <c r="D709" s="388" t="s">
        <v>325</v>
      </c>
      <c r="E709" s="389">
        <v>41434</v>
      </c>
      <c r="F709" s="387">
        <v>1</v>
      </c>
      <c r="G709" s="387">
        <v>6</v>
      </c>
      <c r="H709" s="388" t="s">
        <v>1236</v>
      </c>
      <c r="N709" s="390"/>
    </row>
    <row r="710" spans="1:14" s="388" customFormat="1" ht="12.75" outlineLevel="1">
      <c r="A710" s="387"/>
      <c r="C710" s="396" t="s">
        <v>322</v>
      </c>
      <c r="E710" s="389"/>
      <c r="F710" s="387">
        <f>SUBTOTAL(9,F709:F709)</f>
        <v>1</v>
      </c>
      <c r="G710" s="387"/>
      <c r="N710" s="390"/>
    </row>
    <row r="711" spans="1:14" s="388" customFormat="1" ht="12.75" outlineLevel="2">
      <c r="A711" s="391">
        <v>23</v>
      </c>
      <c r="B711" s="388" t="s">
        <v>1230</v>
      </c>
      <c r="C711" s="388" t="s">
        <v>1645</v>
      </c>
      <c r="D711" s="388" t="s">
        <v>416</v>
      </c>
      <c r="E711" s="389">
        <v>41196</v>
      </c>
      <c r="F711" s="387">
        <v>1</v>
      </c>
      <c r="G711" s="387">
        <v>6</v>
      </c>
      <c r="H711" s="388" t="s">
        <v>1236</v>
      </c>
      <c r="N711" s="390"/>
    </row>
    <row r="712" spans="1:14" s="388" customFormat="1" ht="12.75" outlineLevel="1">
      <c r="A712" s="391"/>
      <c r="C712" s="396" t="s">
        <v>1646</v>
      </c>
      <c r="E712" s="389"/>
      <c r="F712" s="387">
        <f>SUBTOTAL(9,F711:F711)</f>
        <v>1</v>
      </c>
      <c r="G712" s="387"/>
      <c r="N712" s="390"/>
    </row>
    <row r="713" spans="1:14" s="388" customFormat="1" ht="12.75" outlineLevel="2">
      <c r="A713" s="387">
        <v>23</v>
      </c>
      <c r="B713" s="388" t="s">
        <v>1230</v>
      </c>
      <c r="C713" s="388" t="s">
        <v>262</v>
      </c>
      <c r="D713" s="388" t="s">
        <v>416</v>
      </c>
      <c r="E713" s="389">
        <v>41196</v>
      </c>
      <c r="F713" s="387">
        <v>6</v>
      </c>
      <c r="G713" s="387">
        <v>1</v>
      </c>
      <c r="H713" s="388" t="s">
        <v>1235</v>
      </c>
      <c r="N713" s="390"/>
    </row>
    <row r="714" spans="1:14" s="388" customFormat="1" ht="12.75" outlineLevel="2">
      <c r="A714" s="391">
        <v>23</v>
      </c>
      <c r="B714" s="388" t="s">
        <v>1230</v>
      </c>
      <c r="C714" s="388" t="s">
        <v>262</v>
      </c>
      <c r="D714" s="388" t="s">
        <v>416</v>
      </c>
      <c r="E714" s="389">
        <v>41196</v>
      </c>
      <c r="F714" s="387">
        <v>5</v>
      </c>
      <c r="G714" s="387">
        <v>2</v>
      </c>
      <c r="H714" s="388" t="s">
        <v>1233</v>
      </c>
      <c r="N714" s="390"/>
    </row>
    <row r="715" spans="1:14" s="388" customFormat="1" ht="12.75" outlineLevel="2">
      <c r="A715" s="387">
        <v>23</v>
      </c>
      <c r="B715" s="388" t="s">
        <v>1230</v>
      </c>
      <c r="C715" s="388" t="s">
        <v>262</v>
      </c>
      <c r="D715" s="388" t="s">
        <v>325</v>
      </c>
      <c r="E715" s="389">
        <v>41434</v>
      </c>
      <c r="F715" s="387">
        <v>6</v>
      </c>
      <c r="G715" s="387">
        <v>1</v>
      </c>
      <c r="H715" s="388" t="s">
        <v>1235</v>
      </c>
      <c r="N715" s="390"/>
    </row>
    <row r="716" spans="1:14" s="388" customFormat="1" ht="12.75" outlineLevel="2">
      <c r="A716" s="387">
        <v>23</v>
      </c>
      <c r="B716" s="388" t="s">
        <v>1230</v>
      </c>
      <c r="C716" s="388" t="s">
        <v>262</v>
      </c>
      <c r="D716" s="388" t="s">
        <v>325</v>
      </c>
      <c r="E716" s="389">
        <v>41434</v>
      </c>
      <c r="F716" s="387">
        <v>5</v>
      </c>
      <c r="G716" s="387">
        <v>2</v>
      </c>
      <c r="H716" s="388" t="s">
        <v>1233</v>
      </c>
      <c r="N716" s="390"/>
    </row>
    <row r="717" spans="1:14" s="388" customFormat="1" ht="12.75" outlineLevel="2">
      <c r="A717" s="387">
        <v>23</v>
      </c>
      <c r="B717" s="388" t="s">
        <v>1230</v>
      </c>
      <c r="C717" s="388" t="s">
        <v>262</v>
      </c>
      <c r="D717" s="388" t="s">
        <v>325</v>
      </c>
      <c r="E717" s="389">
        <v>41434</v>
      </c>
      <c r="F717" s="387">
        <v>2</v>
      </c>
      <c r="G717" s="387">
        <v>5</v>
      </c>
      <c r="H717" s="388" t="s">
        <v>1232</v>
      </c>
      <c r="N717" s="390"/>
    </row>
    <row r="718" spans="1:14" s="388" customFormat="1" ht="12.75" outlineLevel="2">
      <c r="A718" s="387">
        <v>23</v>
      </c>
      <c r="B718" s="388" t="s">
        <v>1230</v>
      </c>
      <c r="C718" s="388" t="s">
        <v>262</v>
      </c>
      <c r="D718" s="388" t="s">
        <v>365</v>
      </c>
      <c r="E718" s="389">
        <v>41440</v>
      </c>
      <c r="F718" s="387">
        <v>5</v>
      </c>
      <c r="G718" s="387">
        <v>2</v>
      </c>
      <c r="H718" s="388" t="s">
        <v>1233</v>
      </c>
      <c r="N718" s="390"/>
    </row>
    <row r="719" spans="1:14" s="399" customFormat="1" ht="12.75" outlineLevel="1">
      <c r="A719" s="398"/>
      <c r="C719" s="399" t="s">
        <v>264</v>
      </c>
      <c r="D719" s="104" t="s">
        <v>1446</v>
      </c>
      <c r="E719" s="400"/>
      <c r="F719" s="398">
        <f>SUBTOTAL(9,F713:F718)</f>
        <v>29</v>
      </c>
      <c r="G719" s="398"/>
      <c r="N719" s="401"/>
    </row>
    <row r="720" spans="1:14" s="388" customFormat="1" ht="12.75" outlineLevel="2">
      <c r="A720" s="391">
        <v>23</v>
      </c>
      <c r="B720" s="392" t="s">
        <v>1230</v>
      </c>
      <c r="C720" s="392" t="s">
        <v>2008</v>
      </c>
      <c r="D720" s="393" t="s">
        <v>422</v>
      </c>
      <c r="E720" s="394">
        <v>41336</v>
      </c>
      <c r="F720" s="391">
        <v>6</v>
      </c>
      <c r="G720" s="391">
        <v>1</v>
      </c>
      <c r="H720" s="393" t="s">
        <v>1235</v>
      </c>
      <c r="I720" s="387"/>
      <c r="N720" s="390"/>
    </row>
    <row r="721" spans="1:14" s="388" customFormat="1" ht="12.75" outlineLevel="1">
      <c r="A721" s="391"/>
      <c r="B721" s="392"/>
      <c r="C721" s="395" t="s">
        <v>2009</v>
      </c>
      <c r="D721" s="393"/>
      <c r="E721" s="394"/>
      <c r="F721" s="391">
        <f>SUBTOTAL(9,F720:F720)</f>
        <v>6</v>
      </c>
      <c r="G721" s="391"/>
      <c r="H721" s="393"/>
      <c r="I721" s="387"/>
      <c r="N721" s="390"/>
    </row>
    <row r="722" spans="1:14" s="388" customFormat="1" ht="12.75" outlineLevel="2">
      <c r="A722" s="391">
        <v>23</v>
      </c>
      <c r="B722" s="392" t="s">
        <v>1230</v>
      </c>
      <c r="C722" s="392" t="s">
        <v>350</v>
      </c>
      <c r="D722" s="393" t="s">
        <v>422</v>
      </c>
      <c r="E722" s="394">
        <v>41336</v>
      </c>
      <c r="F722" s="391">
        <v>3</v>
      </c>
      <c r="G722" s="391">
        <v>4</v>
      </c>
      <c r="H722" s="393" t="s">
        <v>1231</v>
      </c>
      <c r="I722" s="387"/>
      <c r="N722" s="390"/>
    </row>
    <row r="723" spans="1:14" s="388" customFormat="1" ht="12.75" outlineLevel="2">
      <c r="A723" s="387">
        <v>23</v>
      </c>
      <c r="B723" s="388" t="s">
        <v>1230</v>
      </c>
      <c r="C723" s="388" t="s">
        <v>350</v>
      </c>
      <c r="D723" s="388" t="s">
        <v>325</v>
      </c>
      <c r="E723" s="389">
        <v>41434</v>
      </c>
      <c r="F723" s="387">
        <v>4</v>
      </c>
      <c r="G723" s="387">
        <v>3</v>
      </c>
      <c r="H723" s="388" t="s">
        <v>1234</v>
      </c>
      <c r="N723" s="390"/>
    </row>
    <row r="724" spans="1:14" s="388" customFormat="1" ht="12.75" outlineLevel="1">
      <c r="A724" s="387"/>
      <c r="C724" s="396" t="s">
        <v>351</v>
      </c>
      <c r="E724" s="389"/>
      <c r="F724" s="387">
        <f>SUBTOTAL(9,F722:F723)</f>
        <v>7</v>
      </c>
      <c r="G724" s="387"/>
      <c r="N724" s="390"/>
    </row>
    <row r="725" spans="1:14" s="388" customFormat="1" ht="12.75" outlineLevel="2">
      <c r="A725" s="387">
        <v>23</v>
      </c>
      <c r="B725" s="388" t="s">
        <v>1230</v>
      </c>
      <c r="C725" s="388" t="s">
        <v>407</v>
      </c>
      <c r="D725" s="388" t="s">
        <v>416</v>
      </c>
      <c r="E725" s="389">
        <v>41196</v>
      </c>
      <c r="F725" s="387">
        <v>4</v>
      </c>
      <c r="G725" s="387">
        <v>3</v>
      </c>
      <c r="H725" s="388" t="s">
        <v>1234</v>
      </c>
      <c r="N725" s="390"/>
    </row>
    <row r="726" spans="1:14" s="388" customFormat="1" ht="12.75" outlineLevel="2">
      <c r="A726" s="387">
        <v>23</v>
      </c>
      <c r="B726" s="388" t="s">
        <v>1230</v>
      </c>
      <c r="C726" s="388" t="s">
        <v>407</v>
      </c>
      <c r="D726" s="388" t="s">
        <v>416</v>
      </c>
      <c r="E726" s="389">
        <v>41196</v>
      </c>
      <c r="F726" s="387">
        <v>3</v>
      </c>
      <c r="G726" s="387">
        <v>4</v>
      </c>
      <c r="H726" s="388" t="s">
        <v>1231</v>
      </c>
      <c r="N726" s="390"/>
    </row>
    <row r="727" spans="1:14" s="388" customFormat="1" ht="12.75" outlineLevel="2">
      <c r="A727" s="387">
        <v>23</v>
      </c>
      <c r="B727" s="388" t="s">
        <v>1230</v>
      </c>
      <c r="C727" s="388" t="s">
        <v>407</v>
      </c>
      <c r="D727" s="388" t="s">
        <v>325</v>
      </c>
      <c r="E727" s="389">
        <v>41434</v>
      </c>
      <c r="F727" s="387">
        <v>3</v>
      </c>
      <c r="G727" s="387">
        <v>4</v>
      </c>
      <c r="H727" s="388" t="s">
        <v>1231</v>
      </c>
      <c r="N727" s="390"/>
    </row>
    <row r="728" spans="1:14" s="388" customFormat="1" ht="12.75" outlineLevel="1">
      <c r="A728" s="387"/>
      <c r="C728" s="396" t="s">
        <v>412</v>
      </c>
      <c r="E728" s="389"/>
      <c r="F728" s="387">
        <f>SUBTOTAL(9,F725:F727)</f>
        <v>10</v>
      </c>
      <c r="G728" s="387"/>
      <c r="N728" s="390"/>
    </row>
    <row r="729" spans="1:14" s="388" customFormat="1" ht="12.75" outlineLevel="2">
      <c r="A729" s="391">
        <v>23</v>
      </c>
      <c r="B729" s="392" t="s">
        <v>1230</v>
      </c>
      <c r="C729" s="392" t="s">
        <v>148</v>
      </c>
      <c r="D729" s="393" t="s">
        <v>422</v>
      </c>
      <c r="E729" s="394">
        <v>41336</v>
      </c>
      <c r="F729" s="391">
        <v>4</v>
      </c>
      <c r="G729" s="391">
        <v>3</v>
      </c>
      <c r="H729" s="393" t="s">
        <v>1234</v>
      </c>
      <c r="I729" s="387"/>
      <c r="N729" s="390"/>
    </row>
    <row r="730" spans="1:14" s="388" customFormat="1" ht="12.75" outlineLevel="1">
      <c r="A730" s="391"/>
      <c r="B730" s="392"/>
      <c r="C730" s="395" t="s">
        <v>149</v>
      </c>
      <c r="D730" s="393"/>
      <c r="E730" s="394"/>
      <c r="F730" s="391">
        <f>SUBTOTAL(9,F729:F729)</f>
        <v>4</v>
      </c>
      <c r="G730" s="391"/>
      <c r="H730" s="393"/>
      <c r="I730" s="387"/>
      <c r="N730" s="390"/>
    </row>
    <row r="731" spans="1:14" s="388" customFormat="1" ht="12.75" outlineLevel="2">
      <c r="A731" s="391">
        <v>23</v>
      </c>
      <c r="B731" s="392" t="s">
        <v>1230</v>
      </c>
      <c r="C731" s="392" t="s">
        <v>417</v>
      </c>
      <c r="D731" s="393" t="s">
        <v>422</v>
      </c>
      <c r="E731" s="394">
        <v>41336</v>
      </c>
      <c r="F731" s="391">
        <v>5</v>
      </c>
      <c r="G731" s="391">
        <v>2</v>
      </c>
      <c r="H731" s="393" t="s">
        <v>1233</v>
      </c>
      <c r="I731" s="387"/>
      <c r="N731" s="390"/>
    </row>
    <row r="732" spans="1:14" s="388" customFormat="1" ht="12.75" outlineLevel="2">
      <c r="A732" s="391">
        <v>23</v>
      </c>
      <c r="B732" s="392" t="s">
        <v>1230</v>
      </c>
      <c r="C732" s="392" t="s">
        <v>417</v>
      </c>
      <c r="D732" s="393" t="s">
        <v>422</v>
      </c>
      <c r="E732" s="394">
        <v>41336</v>
      </c>
      <c r="F732" s="391">
        <v>2</v>
      </c>
      <c r="G732" s="391">
        <v>5</v>
      </c>
      <c r="H732" s="393" t="s">
        <v>1232</v>
      </c>
      <c r="I732" s="387"/>
      <c r="N732" s="390"/>
    </row>
    <row r="733" spans="1:14" s="388" customFormat="1" ht="12.75" outlineLevel="1">
      <c r="A733" s="391"/>
      <c r="B733" s="392"/>
      <c r="C733" s="395" t="s">
        <v>418</v>
      </c>
      <c r="D733" s="393"/>
      <c r="E733" s="394"/>
      <c r="F733" s="391">
        <f>SUBTOTAL(9,F731:F732)</f>
        <v>7</v>
      </c>
      <c r="G733" s="391"/>
      <c r="H733" s="393"/>
      <c r="I733" s="387"/>
      <c r="N733" s="390"/>
    </row>
    <row r="734" spans="1:14" s="388" customFormat="1" ht="12.75" outlineLevel="2">
      <c r="A734" s="391">
        <v>24</v>
      </c>
      <c r="B734" s="392" t="s">
        <v>1237</v>
      </c>
      <c r="C734" s="392" t="s">
        <v>118</v>
      </c>
      <c r="D734" s="393" t="s">
        <v>422</v>
      </c>
      <c r="E734" s="394">
        <v>41336</v>
      </c>
      <c r="F734" s="391">
        <v>6</v>
      </c>
      <c r="G734" s="391">
        <v>1</v>
      </c>
      <c r="H734" s="393" t="s">
        <v>1242</v>
      </c>
      <c r="I734" s="387"/>
      <c r="N734" s="390"/>
    </row>
    <row r="735" spans="1:14" s="388" customFormat="1" ht="12.75" outlineLevel="1">
      <c r="A735" s="391"/>
      <c r="B735" s="392"/>
      <c r="C735" s="395" t="s">
        <v>119</v>
      </c>
      <c r="D735" s="393"/>
      <c r="E735" s="394"/>
      <c r="F735" s="391">
        <f>SUBTOTAL(9,F734:F734)</f>
        <v>6</v>
      </c>
      <c r="G735" s="391"/>
      <c r="H735" s="393"/>
      <c r="I735" s="387"/>
      <c r="N735" s="390"/>
    </row>
    <row r="736" spans="1:14" s="388" customFormat="1" ht="12.75" outlineLevel="2">
      <c r="A736" s="387">
        <v>24</v>
      </c>
      <c r="B736" s="388" t="s">
        <v>1237</v>
      </c>
      <c r="C736" s="388" t="s">
        <v>1614</v>
      </c>
      <c r="D736" s="388" t="s">
        <v>325</v>
      </c>
      <c r="E736" s="389">
        <v>41434</v>
      </c>
      <c r="F736" s="387">
        <v>5</v>
      </c>
      <c r="G736" s="387">
        <v>2</v>
      </c>
      <c r="H736" s="388" t="s">
        <v>1240</v>
      </c>
      <c r="N736" s="390"/>
    </row>
    <row r="737" spans="1:14" s="388" customFormat="1" ht="12.75" outlineLevel="2">
      <c r="A737" s="387">
        <v>24</v>
      </c>
      <c r="B737" s="388" t="s">
        <v>1237</v>
      </c>
      <c r="C737" s="388" t="s">
        <v>1614</v>
      </c>
      <c r="D737" s="388" t="s">
        <v>365</v>
      </c>
      <c r="E737" s="389">
        <v>41441</v>
      </c>
      <c r="F737" s="387">
        <v>1</v>
      </c>
      <c r="G737" s="387">
        <v>6</v>
      </c>
      <c r="H737" s="388" t="s">
        <v>1238</v>
      </c>
      <c r="N737" s="390"/>
    </row>
    <row r="738" spans="1:14" s="388" customFormat="1" ht="12.75" outlineLevel="1">
      <c r="A738" s="387"/>
      <c r="C738" s="396" t="s">
        <v>1616</v>
      </c>
      <c r="E738" s="389"/>
      <c r="F738" s="387">
        <f>SUBTOTAL(9,F736:F737)</f>
        <v>6</v>
      </c>
      <c r="G738" s="387"/>
      <c r="N738" s="390"/>
    </row>
    <row r="739" spans="1:14" s="388" customFormat="1" ht="12.75" outlineLevel="2">
      <c r="A739" s="391">
        <v>24</v>
      </c>
      <c r="B739" s="392" t="s">
        <v>1237</v>
      </c>
      <c r="C739" s="392" t="s">
        <v>214</v>
      </c>
      <c r="D739" s="393" t="s">
        <v>422</v>
      </c>
      <c r="E739" s="394">
        <v>41336</v>
      </c>
      <c r="F739" s="391">
        <v>4</v>
      </c>
      <c r="G739" s="391">
        <v>3</v>
      </c>
      <c r="H739" s="393" t="s">
        <v>1241</v>
      </c>
      <c r="I739" s="387"/>
      <c r="N739" s="390"/>
    </row>
    <row r="740" spans="1:14" s="388" customFormat="1" ht="12.75" outlineLevel="1">
      <c r="A740" s="391"/>
      <c r="B740" s="392"/>
      <c r="C740" s="395" t="s">
        <v>1388</v>
      </c>
      <c r="D740" s="393"/>
      <c r="E740" s="394"/>
      <c r="F740" s="391">
        <f>SUBTOTAL(9,F739:F739)</f>
        <v>4</v>
      </c>
      <c r="G740" s="391"/>
      <c r="H740" s="393"/>
      <c r="I740" s="387"/>
      <c r="N740" s="390"/>
    </row>
    <row r="741" spans="1:14" s="388" customFormat="1" ht="12.75" outlineLevel="2">
      <c r="A741" s="391">
        <v>24</v>
      </c>
      <c r="B741" s="393" t="s">
        <v>1237</v>
      </c>
      <c r="C741" s="393" t="s">
        <v>138</v>
      </c>
      <c r="D741" s="393" t="s">
        <v>416</v>
      </c>
      <c r="E741" s="397">
        <v>41196</v>
      </c>
      <c r="F741" s="391">
        <v>6</v>
      </c>
      <c r="G741" s="391">
        <v>1</v>
      </c>
      <c r="H741" s="393" t="s">
        <v>1242</v>
      </c>
      <c r="N741" s="390"/>
    </row>
    <row r="742" spans="1:14" s="388" customFormat="1" ht="12.75" outlineLevel="2">
      <c r="A742" s="391">
        <v>24</v>
      </c>
      <c r="B742" s="388" t="s">
        <v>1237</v>
      </c>
      <c r="C742" s="388" t="s">
        <v>138</v>
      </c>
      <c r="D742" s="388" t="s">
        <v>416</v>
      </c>
      <c r="E742" s="389">
        <v>41196</v>
      </c>
      <c r="F742" s="387">
        <v>5</v>
      </c>
      <c r="G742" s="387">
        <v>2</v>
      </c>
      <c r="H742" s="388" t="s">
        <v>1240</v>
      </c>
      <c r="N742" s="390"/>
    </row>
    <row r="743" spans="1:14" s="388" customFormat="1" ht="12.75" outlineLevel="2">
      <c r="A743" s="391">
        <v>24</v>
      </c>
      <c r="B743" s="393" t="s">
        <v>1237</v>
      </c>
      <c r="C743" s="393" t="s">
        <v>138</v>
      </c>
      <c r="D743" s="393" t="s">
        <v>416</v>
      </c>
      <c r="E743" s="397">
        <v>41196</v>
      </c>
      <c r="F743" s="391">
        <v>3</v>
      </c>
      <c r="G743" s="391">
        <v>4</v>
      </c>
      <c r="H743" s="393" t="s">
        <v>1239</v>
      </c>
      <c r="N743" s="390"/>
    </row>
    <row r="744" spans="1:14" s="388" customFormat="1" ht="12.75" outlineLevel="2">
      <c r="A744" s="387">
        <v>24</v>
      </c>
      <c r="B744" s="388" t="s">
        <v>1237</v>
      </c>
      <c r="C744" s="388" t="s">
        <v>138</v>
      </c>
      <c r="D744" s="388" t="s">
        <v>325</v>
      </c>
      <c r="E744" s="389">
        <v>41434</v>
      </c>
      <c r="F744" s="387">
        <v>6</v>
      </c>
      <c r="G744" s="387">
        <v>1</v>
      </c>
      <c r="H744" s="388" t="s">
        <v>1242</v>
      </c>
      <c r="N744" s="390"/>
    </row>
    <row r="745" spans="1:14" s="388" customFormat="1" ht="12.75" outlineLevel="2">
      <c r="A745" s="387">
        <v>24</v>
      </c>
      <c r="B745" s="388" t="s">
        <v>1237</v>
      </c>
      <c r="C745" s="388" t="s">
        <v>138</v>
      </c>
      <c r="D745" s="388" t="s">
        <v>365</v>
      </c>
      <c r="E745" s="389">
        <v>41441</v>
      </c>
      <c r="F745" s="387">
        <v>2</v>
      </c>
      <c r="G745" s="387">
        <v>5</v>
      </c>
      <c r="H745" s="388" t="s">
        <v>1243</v>
      </c>
      <c r="N745" s="390"/>
    </row>
    <row r="746" spans="1:14" s="399" customFormat="1" ht="12.75" outlineLevel="1">
      <c r="A746" s="398"/>
      <c r="C746" s="399" t="s">
        <v>139</v>
      </c>
      <c r="D746" s="104" t="s">
        <v>1446</v>
      </c>
      <c r="E746" s="400"/>
      <c r="F746" s="398">
        <f>SUBTOTAL(9,F741:F745)</f>
        <v>22</v>
      </c>
      <c r="G746" s="398"/>
      <c r="N746" s="401"/>
    </row>
    <row r="747" spans="1:14" s="388" customFormat="1" ht="12.75" outlineLevel="2">
      <c r="A747" s="391">
        <v>24</v>
      </c>
      <c r="B747" s="392" t="s">
        <v>1237</v>
      </c>
      <c r="C747" s="392" t="s">
        <v>178</v>
      </c>
      <c r="D747" s="393" t="s">
        <v>422</v>
      </c>
      <c r="E747" s="394">
        <v>41336</v>
      </c>
      <c r="F747" s="391">
        <v>5</v>
      </c>
      <c r="G747" s="391">
        <v>2</v>
      </c>
      <c r="H747" s="393" t="s">
        <v>1240</v>
      </c>
      <c r="I747" s="387"/>
      <c r="N747" s="390"/>
    </row>
    <row r="748" spans="1:14" s="388" customFormat="1" ht="12.75" outlineLevel="2">
      <c r="A748" s="391">
        <v>24</v>
      </c>
      <c r="B748" s="392" t="s">
        <v>1237</v>
      </c>
      <c r="C748" s="392" t="s">
        <v>178</v>
      </c>
      <c r="D748" s="393" t="s">
        <v>422</v>
      </c>
      <c r="E748" s="394">
        <v>41336</v>
      </c>
      <c r="F748" s="391">
        <v>1</v>
      </c>
      <c r="G748" s="391">
        <v>6</v>
      </c>
      <c r="H748" s="393" t="s">
        <v>1238</v>
      </c>
      <c r="I748" s="387"/>
      <c r="N748" s="390"/>
    </row>
    <row r="749" spans="1:14" s="388" customFormat="1" ht="12.75" outlineLevel="1">
      <c r="A749" s="391"/>
      <c r="B749" s="392"/>
      <c r="C749" s="395" t="s">
        <v>179</v>
      </c>
      <c r="D749" s="393"/>
      <c r="E749" s="394"/>
      <c r="F749" s="391">
        <f>SUBTOTAL(9,F747:F748)</f>
        <v>6</v>
      </c>
      <c r="G749" s="391"/>
      <c r="H749" s="393"/>
      <c r="I749" s="387"/>
      <c r="N749" s="390"/>
    </row>
    <row r="750" spans="1:14" s="388" customFormat="1" ht="12.75" outlineLevel="2">
      <c r="A750" s="391">
        <v>24</v>
      </c>
      <c r="B750" s="388" t="s">
        <v>1237</v>
      </c>
      <c r="C750" s="388" t="s">
        <v>439</v>
      </c>
      <c r="D750" s="388" t="s">
        <v>416</v>
      </c>
      <c r="E750" s="389">
        <v>41196</v>
      </c>
      <c r="F750" s="387">
        <v>4</v>
      </c>
      <c r="G750" s="387">
        <v>3</v>
      </c>
      <c r="H750" s="388" t="s">
        <v>1241</v>
      </c>
      <c r="N750" s="390"/>
    </row>
    <row r="751" spans="1:14" s="388" customFormat="1" ht="12.75" outlineLevel="2">
      <c r="A751" s="387">
        <v>24</v>
      </c>
      <c r="B751" s="393" t="s">
        <v>1237</v>
      </c>
      <c r="C751" s="393" t="s">
        <v>439</v>
      </c>
      <c r="D751" s="393" t="s">
        <v>416</v>
      </c>
      <c r="E751" s="397">
        <v>41196</v>
      </c>
      <c r="F751" s="391">
        <v>2</v>
      </c>
      <c r="G751" s="391">
        <v>5</v>
      </c>
      <c r="H751" s="393" t="s">
        <v>1243</v>
      </c>
      <c r="N751" s="390"/>
    </row>
    <row r="752" spans="1:14" s="388" customFormat="1" ht="12.75" outlineLevel="1">
      <c r="A752" s="387"/>
      <c r="B752" s="393"/>
      <c r="C752" s="403" t="s">
        <v>347</v>
      </c>
      <c r="D752" s="393"/>
      <c r="E752" s="397"/>
      <c r="F752" s="391">
        <f>SUBTOTAL(9,F750:F751)</f>
        <v>6</v>
      </c>
      <c r="G752" s="391"/>
      <c r="H752" s="393"/>
      <c r="N752" s="390"/>
    </row>
    <row r="753" spans="1:14" s="388" customFormat="1" ht="12.75" outlineLevel="2">
      <c r="A753" s="391">
        <v>24</v>
      </c>
      <c r="B753" s="392" t="s">
        <v>1237</v>
      </c>
      <c r="C753" s="392" t="s">
        <v>250</v>
      </c>
      <c r="D753" s="393" t="s">
        <v>422</v>
      </c>
      <c r="E753" s="394">
        <v>41336</v>
      </c>
      <c r="F753" s="391">
        <v>3</v>
      </c>
      <c r="G753" s="391">
        <v>4</v>
      </c>
      <c r="H753" s="393" t="s">
        <v>1239</v>
      </c>
      <c r="I753" s="387"/>
      <c r="N753" s="390"/>
    </row>
    <row r="754" spans="1:14" s="388" customFormat="1" ht="12.75" outlineLevel="1">
      <c r="A754" s="391"/>
      <c r="B754" s="392"/>
      <c r="C754" s="395" t="s">
        <v>202</v>
      </c>
      <c r="D754" s="393"/>
      <c r="E754" s="394"/>
      <c r="F754" s="391">
        <f>SUBTOTAL(9,F753:F753)</f>
        <v>3</v>
      </c>
      <c r="G754" s="391"/>
      <c r="H754" s="393"/>
      <c r="I754" s="387"/>
      <c r="N754" s="390"/>
    </row>
    <row r="755" spans="1:14" s="388" customFormat="1" ht="12.75" outlineLevel="2">
      <c r="A755" s="387">
        <v>24</v>
      </c>
      <c r="B755" s="388" t="s">
        <v>1237</v>
      </c>
      <c r="C755" s="388" t="s">
        <v>2010</v>
      </c>
      <c r="D755" s="388" t="s">
        <v>325</v>
      </c>
      <c r="E755" s="389">
        <v>41434</v>
      </c>
      <c r="F755" s="387">
        <v>1</v>
      </c>
      <c r="G755" s="387">
        <v>6</v>
      </c>
      <c r="H755" s="388" t="s">
        <v>1238</v>
      </c>
      <c r="N755" s="390"/>
    </row>
    <row r="756" spans="1:14" s="388" customFormat="1" ht="12.75" outlineLevel="1">
      <c r="A756" s="387"/>
      <c r="C756" s="396" t="s">
        <v>2011</v>
      </c>
      <c r="E756" s="389"/>
      <c r="F756" s="387">
        <f>SUBTOTAL(9,F755:F755)</f>
        <v>1</v>
      </c>
      <c r="G756" s="387"/>
      <c r="N756" s="390"/>
    </row>
    <row r="757" spans="1:14" s="388" customFormat="1" ht="12.75" outlineLevel="2">
      <c r="A757" s="391">
        <v>24</v>
      </c>
      <c r="B757" s="392" t="s">
        <v>1237</v>
      </c>
      <c r="C757" s="392" t="s">
        <v>414</v>
      </c>
      <c r="D757" s="393" t="s">
        <v>422</v>
      </c>
      <c r="E757" s="394">
        <v>41336</v>
      </c>
      <c r="F757" s="391">
        <v>2</v>
      </c>
      <c r="G757" s="391">
        <v>5</v>
      </c>
      <c r="H757" s="393" t="s">
        <v>1243</v>
      </c>
      <c r="I757" s="387"/>
      <c r="N757" s="390"/>
    </row>
    <row r="758" spans="1:14" s="388" customFormat="1" ht="12.75" outlineLevel="2">
      <c r="A758" s="387">
        <v>24</v>
      </c>
      <c r="B758" s="388" t="s">
        <v>1237</v>
      </c>
      <c r="C758" s="388" t="s">
        <v>414</v>
      </c>
      <c r="D758" s="388" t="s">
        <v>325</v>
      </c>
      <c r="E758" s="389">
        <v>41434</v>
      </c>
      <c r="F758" s="387">
        <v>3</v>
      </c>
      <c r="G758" s="387">
        <v>4</v>
      </c>
      <c r="H758" s="388" t="s">
        <v>1239</v>
      </c>
      <c r="N758" s="390"/>
    </row>
    <row r="759" spans="1:14" s="388" customFormat="1" ht="12.75" outlineLevel="1">
      <c r="A759" s="387"/>
      <c r="C759" s="396" t="s">
        <v>415</v>
      </c>
      <c r="E759" s="389"/>
      <c r="F759" s="387">
        <f>SUBTOTAL(9,F757:F758)</f>
        <v>5</v>
      </c>
      <c r="G759" s="387"/>
      <c r="N759" s="390"/>
    </row>
    <row r="760" spans="1:14" s="388" customFormat="1" ht="12.75" outlineLevel="2">
      <c r="A760" s="387">
        <v>24</v>
      </c>
      <c r="B760" s="388" t="s">
        <v>1237</v>
      </c>
      <c r="C760" s="388" t="s">
        <v>148</v>
      </c>
      <c r="D760" s="388" t="s">
        <v>325</v>
      </c>
      <c r="E760" s="389">
        <v>41434</v>
      </c>
      <c r="F760" s="387">
        <v>2</v>
      </c>
      <c r="G760" s="387">
        <v>5</v>
      </c>
      <c r="H760" s="388" t="s">
        <v>1243</v>
      </c>
      <c r="N760" s="390"/>
    </row>
    <row r="761" spans="1:14" s="388" customFormat="1" ht="12.75" outlineLevel="1">
      <c r="A761" s="387"/>
      <c r="C761" s="396" t="s">
        <v>149</v>
      </c>
      <c r="E761" s="389"/>
      <c r="F761" s="387">
        <f>SUBTOTAL(9,F760:F760)</f>
        <v>2</v>
      </c>
      <c r="G761" s="387"/>
      <c r="N761" s="390"/>
    </row>
    <row r="762" spans="1:14" s="388" customFormat="1" ht="12.75" outlineLevel="2">
      <c r="A762" s="387">
        <v>24</v>
      </c>
      <c r="B762" s="388" t="s">
        <v>1237</v>
      </c>
      <c r="C762" s="388" t="s">
        <v>417</v>
      </c>
      <c r="D762" s="388" t="s">
        <v>325</v>
      </c>
      <c r="E762" s="389">
        <v>41434</v>
      </c>
      <c r="F762" s="387">
        <v>4</v>
      </c>
      <c r="G762" s="387">
        <v>3</v>
      </c>
      <c r="H762" s="388" t="s">
        <v>1241</v>
      </c>
      <c r="N762" s="390"/>
    </row>
    <row r="763" spans="1:14" s="388" customFormat="1" ht="12.75" outlineLevel="1">
      <c r="A763" s="387"/>
      <c r="C763" s="396" t="s">
        <v>418</v>
      </c>
      <c r="E763" s="389"/>
      <c r="F763" s="387">
        <f>SUBTOTAL(9,F762:F762)</f>
        <v>4</v>
      </c>
      <c r="G763" s="387"/>
      <c r="N763" s="390"/>
    </row>
    <row r="764" spans="1:14" s="388" customFormat="1" ht="12.75" outlineLevel="2">
      <c r="A764" s="387">
        <v>24</v>
      </c>
      <c r="B764" s="393" t="s">
        <v>1237</v>
      </c>
      <c r="C764" s="393" t="s">
        <v>204</v>
      </c>
      <c r="D764" s="393" t="s">
        <v>416</v>
      </c>
      <c r="E764" s="397">
        <v>41196</v>
      </c>
      <c r="F764" s="391">
        <v>1</v>
      </c>
      <c r="G764" s="391">
        <v>6</v>
      </c>
      <c r="H764" s="393" t="s">
        <v>1238</v>
      </c>
      <c r="N764" s="390"/>
    </row>
    <row r="765" spans="1:14" s="388" customFormat="1" ht="12.75" outlineLevel="1">
      <c r="A765" s="387"/>
      <c r="B765" s="393"/>
      <c r="C765" s="403" t="s">
        <v>205</v>
      </c>
      <c r="D765" s="393"/>
      <c r="E765" s="397"/>
      <c r="F765" s="391">
        <f>SUBTOTAL(9,F764:F764)</f>
        <v>1</v>
      </c>
      <c r="G765" s="391"/>
      <c r="H765" s="393"/>
      <c r="N765" s="390"/>
    </row>
    <row r="766" spans="1:14" s="388" customFormat="1" ht="12.75" outlineLevel="2">
      <c r="A766" s="387">
        <v>25</v>
      </c>
      <c r="B766" s="388" t="s">
        <v>1244</v>
      </c>
      <c r="C766" s="388" t="s">
        <v>343</v>
      </c>
      <c r="D766" s="388" t="s">
        <v>416</v>
      </c>
      <c r="E766" s="389">
        <v>41196</v>
      </c>
      <c r="F766" s="387">
        <v>1</v>
      </c>
      <c r="G766" s="387">
        <v>6</v>
      </c>
      <c r="H766" s="388" t="s">
        <v>1247</v>
      </c>
      <c r="N766" s="390"/>
    </row>
    <row r="767" spans="1:14" s="388" customFormat="1" ht="12.75" outlineLevel="1">
      <c r="A767" s="387"/>
      <c r="C767" s="396" t="s">
        <v>344</v>
      </c>
      <c r="E767" s="389"/>
      <c r="F767" s="387">
        <f>SUBTOTAL(9,F766:F766)</f>
        <v>1</v>
      </c>
      <c r="G767" s="387"/>
      <c r="N767" s="390"/>
    </row>
    <row r="768" spans="1:14" s="388" customFormat="1" ht="12.75" outlineLevel="2">
      <c r="A768" s="387">
        <v>25</v>
      </c>
      <c r="B768" s="388" t="s">
        <v>1244</v>
      </c>
      <c r="C768" s="388" t="s">
        <v>469</v>
      </c>
      <c r="D768" s="388" t="s">
        <v>416</v>
      </c>
      <c r="E768" s="389">
        <v>41196</v>
      </c>
      <c r="F768" s="387">
        <v>4</v>
      </c>
      <c r="G768" s="387">
        <v>3</v>
      </c>
      <c r="H768" s="388" t="s">
        <v>1249</v>
      </c>
      <c r="N768" s="390"/>
    </row>
    <row r="769" spans="1:14" s="388" customFormat="1" ht="12.75" outlineLevel="2">
      <c r="A769" s="391">
        <v>25</v>
      </c>
      <c r="B769" s="392" t="s">
        <v>1244</v>
      </c>
      <c r="C769" s="392" t="s">
        <v>469</v>
      </c>
      <c r="D769" s="393" t="s">
        <v>422</v>
      </c>
      <c r="E769" s="394">
        <v>41336</v>
      </c>
      <c r="F769" s="391">
        <v>2</v>
      </c>
      <c r="G769" s="391">
        <v>5</v>
      </c>
      <c r="H769" s="393" t="s">
        <v>1246</v>
      </c>
      <c r="I769" s="387"/>
      <c r="N769" s="390"/>
    </row>
    <row r="770" spans="1:14" s="388" customFormat="1" ht="12.75" outlineLevel="2">
      <c r="A770" s="387">
        <v>25</v>
      </c>
      <c r="B770" s="388" t="s">
        <v>1244</v>
      </c>
      <c r="C770" s="388" t="s">
        <v>469</v>
      </c>
      <c r="D770" s="388" t="s">
        <v>325</v>
      </c>
      <c r="E770" s="389">
        <v>41434</v>
      </c>
      <c r="F770" s="387">
        <v>3</v>
      </c>
      <c r="G770" s="387">
        <v>4</v>
      </c>
      <c r="H770" s="388" t="s">
        <v>1250</v>
      </c>
      <c r="N770" s="390"/>
    </row>
    <row r="771" spans="1:14" s="388" customFormat="1" ht="12.75" outlineLevel="2">
      <c r="A771" s="387">
        <v>25</v>
      </c>
      <c r="B771" s="388" t="s">
        <v>1244</v>
      </c>
      <c r="C771" s="388" t="s">
        <v>469</v>
      </c>
      <c r="D771" s="388" t="s">
        <v>325</v>
      </c>
      <c r="E771" s="389">
        <v>41434</v>
      </c>
      <c r="F771" s="387">
        <v>2</v>
      </c>
      <c r="G771" s="387">
        <v>5</v>
      </c>
      <c r="H771" s="388" t="s">
        <v>1246</v>
      </c>
      <c r="N771" s="390"/>
    </row>
    <row r="772" spans="1:14" s="388" customFormat="1" ht="12.75" outlineLevel="1">
      <c r="A772" s="387"/>
      <c r="C772" s="396" t="s">
        <v>322</v>
      </c>
      <c r="E772" s="389"/>
      <c r="F772" s="387">
        <f>SUBTOTAL(9,F768:F771)</f>
        <v>11</v>
      </c>
      <c r="G772" s="387"/>
      <c r="N772" s="390"/>
    </row>
    <row r="773" spans="1:14" s="388" customFormat="1" ht="12.75" outlineLevel="2">
      <c r="A773" s="391">
        <v>25</v>
      </c>
      <c r="B773" s="392" t="s">
        <v>1244</v>
      </c>
      <c r="C773" s="392" t="s">
        <v>568</v>
      </c>
      <c r="D773" s="393" t="s">
        <v>422</v>
      </c>
      <c r="E773" s="394">
        <v>41336</v>
      </c>
      <c r="F773" s="391">
        <v>3</v>
      </c>
      <c r="G773" s="391">
        <v>4</v>
      </c>
      <c r="H773" s="393" t="s">
        <v>1250</v>
      </c>
      <c r="I773" s="387"/>
      <c r="N773" s="390"/>
    </row>
    <row r="774" spans="1:14" s="388" customFormat="1" ht="12.75" outlineLevel="2">
      <c r="A774" s="387">
        <v>25</v>
      </c>
      <c r="B774" s="388" t="s">
        <v>1244</v>
      </c>
      <c r="C774" s="388" t="s">
        <v>568</v>
      </c>
      <c r="D774" s="388" t="s">
        <v>325</v>
      </c>
      <c r="E774" s="389">
        <v>41434</v>
      </c>
      <c r="F774" s="387">
        <v>1</v>
      </c>
      <c r="G774" s="387">
        <v>6</v>
      </c>
      <c r="H774" s="388" t="s">
        <v>1247</v>
      </c>
      <c r="N774" s="390"/>
    </row>
    <row r="775" spans="1:14" s="388" customFormat="1" ht="12.75" outlineLevel="1">
      <c r="A775" s="387"/>
      <c r="C775" s="396" t="s">
        <v>569</v>
      </c>
      <c r="E775" s="389"/>
      <c r="F775" s="387">
        <f>SUBTOTAL(9,F773:F774)</f>
        <v>4</v>
      </c>
      <c r="G775" s="387"/>
      <c r="N775" s="390"/>
    </row>
    <row r="776" spans="1:14" s="388" customFormat="1" ht="12.75" outlineLevel="2">
      <c r="A776" s="387">
        <v>25</v>
      </c>
      <c r="B776" s="388" t="s">
        <v>1244</v>
      </c>
      <c r="C776" s="388" t="s">
        <v>1826</v>
      </c>
      <c r="D776" s="388" t="s">
        <v>325</v>
      </c>
      <c r="E776" s="389">
        <v>41434</v>
      </c>
      <c r="F776" s="387">
        <v>5</v>
      </c>
      <c r="G776" s="387">
        <v>2</v>
      </c>
      <c r="H776" s="388" t="s">
        <v>1248</v>
      </c>
      <c r="N776" s="390"/>
    </row>
    <row r="777" spans="1:14" s="388" customFormat="1" ht="12.75" outlineLevel="2">
      <c r="A777" s="387">
        <v>25</v>
      </c>
      <c r="B777" s="388" t="s">
        <v>1244</v>
      </c>
      <c r="C777" s="388" t="s">
        <v>1826</v>
      </c>
      <c r="D777" s="388" t="s">
        <v>365</v>
      </c>
      <c r="E777" s="389">
        <v>41440</v>
      </c>
      <c r="F777" s="387">
        <v>5</v>
      </c>
      <c r="G777" s="387">
        <v>2</v>
      </c>
      <c r="H777" s="388" t="s">
        <v>1248</v>
      </c>
      <c r="N777" s="390"/>
    </row>
    <row r="778" spans="1:14" s="388" customFormat="1" ht="12.75" outlineLevel="1">
      <c r="A778" s="387"/>
      <c r="C778" s="396" t="s">
        <v>1829</v>
      </c>
      <c r="E778" s="389"/>
      <c r="F778" s="387">
        <f>SUBTOTAL(9,F776:F777)</f>
        <v>10</v>
      </c>
      <c r="G778" s="387"/>
      <c r="N778" s="390"/>
    </row>
    <row r="779" spans="1:14" s="388" customFormat="1" ht="12.75" outlineLevel="2">
      <c r="A779" s="391">
        <v>25</v>
      </c>
      <c r="B779" s="392" t="s">
        <v>1244</v>
      </c>
      <c r="C779" s="392" t="s">
        <v>350</v>
      </c>
      <c r="D779" s="393" t="s">
        <v>422</v>
      </c>
      <c r="E779" s="394">
        <v>41336</v>
      </c>
      <c r="F779" s="391">
        <v>5</v>
      </c>
      <c r="G779" s="391">
        <v>2</v>
      </c>
      <c r="H779" s="393" t="s">
        <v>1248</v>
      </c>
      <c r="I779" s="387"/>
      <c r="N779" s="390"/>
    </row>
    <row r="780" spans="1:14" s="388" customFormat="1" ht="12.75" outlineLevel="1">
      <c r="A780" s="391"/>
      <c r="B780" s="392"/>
      <c r="C780" s="395" t="s">
        <v>351</v>
      </c>
      <c r="D780" s="393"/>
      <c r="E780" s="394"/>
      <c r="F780" s="391">
        <f>SUBTOTAL(9,F779:F779)</f>
        <v>5</v>
      </c>
      <c r="G780" s="391"/>
      <c r="H780" s="393"/>
      <c r="I780" s="387"/>
      <c r="N780" s="390"/>
    </row>
    <row r="781" spans="1:14" s="388" customFormat="1" ht="12.75" outlineLevel="2">
      <c r="A781" s="387">
        <v>25</v>
      </c>
      <c r="B781" s="388" t="s">
        <v>1244</v>
      </c>
      <c r="C781" s="388" t="s">
        <v>407</v>
      </c>
      <c r="D781" s="388" t="s">
        <v>416</v>
      </c>
      <c r="E781" s="389">
        <v>41196</v>
      </c>
      <c r="F781" s="387">
        <v>6</v>
      </c>
      <c r="G781" s="387">
        <v>1</v>
      </c>
      <c r="H781" s="388" t="s">
        <v>1245</v>
      </c>
      <c r="N781" s="390"/>
    </row>
    <row r="782" spans="1:14" s="388" customFormat="1" ht="12.75" outlineLevel="2">
      <c r="A782" s="387">
        <v>25</v>
      </c>
      <c r="B782" s="388" t="s">
        <v>1244</v>
      </c>
      <c r="C782" s="388" t="s">
        <v>407</v>
      </c>
      <c r="D782" s="388" t="s">
        <v>416</v>
      </c>
      <c r="E782" s="389">
        <v>41196</v>
      </c>
      <c r="F782" s="387">
        <v>3</v>
      </c>
      <c r="G782" s="387">
        <v>4</v>
      </c>
      <c r="H782" s="388" t="s">
        <v>1250</v>
      </c>
      <c r="N782" s="390"/>
    </row>
    <row r="783" spans="1:14" s="388" customFormat="1" ht="12.75" outlineLevel="2">
      <c r="A783" s="387">
        <v>25</v>
      </c>
      <c r="B783" s="388" t="s">
        <v>1244</v>
      </c>
      <c r="C783" s="388" t="s">
        <v>407</v>
      </c>
      <c r="D783" s="388" t="s">
        <v>325</v>
      </c>
      <c r="E783" s="389">
        <v>41434</v>
      </c>
      <c r="F783" s="387">
        <v>6</v>
      </c>
      <c r="G783" s="387">
        <v>1</v>
      </c>
      <c r="H783" s="388" t="s">
        <v>1245</v>
      </c>
      <c r="N783" s="390"/>
    </row>
    <row r="784" spans="1:14" s="388" customFormat="1" ht="12.75" outlineLevel="2">
      <c r="A784" s="387">
        <v>25</v>
      </c>
      <c r="B784" s="388" t="s">
        <v>1244</v>
      </c>
      <c r="C784" s="388" t="s">
        <v>407</v>
      </c>
      <c r="D784" s="388" t="s">
        <v>325</v>
      </c>
      <c r="E784" s="389">
        <v>41434</v>
      </c>
      <c r="F784" s="387">
        <v>4</v>
      </c>
      <c r="G784" s="387">
        <v>3</v>
      </c>
      <c r="H784" s="388" t="s">
        <v>1249</v>
      </c>
      <c r="N784" s="390"/>
    </row>
    <row r="785" spans="1:14" s="388" customFormat="1" ht="12.75" outlineLevel="2">
      <c r="A785" s="387">
        <v>25</v>
      </c>
      <c r="B785" s="388" t="s">
        <v>1244</v>
      </c>
      <c r="C785" s="388" t="s">
        <v>407</v>
      </c>
      <c r="D785" s="388" t="s">
        <v>365</v>
      </c>
      <c r="E785" s="389">
        <v>41440</v>
      </c>
      <c r="F785" s="387">
        <v>6</v>
      </c>
      <c r="G785" s="387">
        <v>1</v>
      </c>
      <c r="H785" s="388" t="s">
        <v>1245</v>
      </c>
      <c r="N785" s="390"/>
    </row>
    <row r="786" spans="1:14" s="399" customFormat="1" ht="12.75" outlineLevel="1">
      <c r="A786" s="398"/>
      <c r="C786" s="399" t="s">
        <v>412</v>
      </c>
      <c r="D786" s="104" t="s">
        <v>1446</v>
      </c>
      <c r="E786" s="400"/>
      <c r="F786" s="398">
        <f>SUBTOTAL(9,F781:F785)</f>
        <v>25</v>
      </c>
      <c r="G786" s="398"/>
      <c r="N786" s="401"/>
    </row>
    <row r="787" spans="1:14" s="388" customFormat="1" ht="12.75" outlineLevel="2">
      <c r="A787" s="391">
        <v>25</v>
      </c>
      <c r="B787" s="392" t="s">
        <v>1244</v>
      </c>
      <c r="C787" s="392" t="s">
        <v>352</v>
      </c>
      <c r="D787" s="393" t="s">
        <v>422</v>
      </c>
      <c r="E787" s="394">
        <v>41336</v>
      </c>
      <c r="F787" s="391">
        <v>6</v>
      </c>
      <c r="G787" s="391">
        <v>1</v>
      </c>
      <c r="H787" s="393" t="s">
        <v>1245</v>
      </c>
      <c r="I787" s="387"/>
      <c r="N787" s="390"/>
    </row>
    <row r="788" spans="1:14" s="388" customFormat="1" ht="12.75" outlineLevel="1">
      <c r="A788" s="391"/>
      <c r="B788" s="392"/>
      <c r="C788" s="395" t="s">
        <v>353</v>
      </c>
      <c r="D788" s="393"/>
      <c r="E788" s="394"/>
      <c r="F788" s="391">
        <f>SUBTOTAL(9,F787:F787)</f>
        <v>6</v>
      </c>
      <c r="G788" s="391"/>
      <c r="H788" s="393"/>
      <c r="I788" s="387"/>
      <c r="N788" s="390"/>
    </row>
    <row r="789" spans="1:14" s="388" customFormat="1" ht="12.75" outlineLevel="2">
      <c r="A789" s="391">
        <v>25</v>
      </c>
      <c r="B789" s="392" t="s">
        <v>1244</v>
      </c>
      <c r="C789" s="392" t="s">
        <v>2010</v>
      </c>
      <c r="D789" s="393" t="s">
        <v>422</v>
      </c>
      <c r="E789" s="394">
        <v>41336</v>
      </c>
      <c r="F789" s="391">
        <v>1</v>
      </c>
      <c r="G789" s="391">
        <v>6</v>
      </c>
      <c r="H789" s="393" t="s">
        <v>1247</v>
      </c>
      <c r="I789" s="387"/>
      <c r="N789" s="390"/>
    </row>
    <row r="790" spans="1:14" s="388" customFormat="1" ht="12.75" outlineLevel="1">
      <c r="A790" s="391"/>
      <c r="B790" s="392"/>
      <c r="C790" s="395" t="s">
        <v>2011</v>
      </c>
      <c r="D790" s="393"/>
      <c r="E790" s="394"/>
      <c r="F790" s="391">
        <f>SUBTOTAL(9,F789:F789)</f>
        <v>1</v>
      </c>
      <c r="G790" s="391"/>
      <c r="H790" s="393"/>
      <c r="I790" s="387"/>
      <c r="N790" s="390"/>
    </row>
    <row r="791" spans="1:14" s="388" customFormat="1" ht="12.75" outlineLevel="2">
      <c r="A791" s="391">
        <v>25</v>
      </c>
      <c r="B791" s="392" t="s">
        <v>1244</v>
      </c>
      <c r="C791" s="392" t="s">
        <v>1702</v>
      </c>
      <c r="D791" s="393" t="s">
        <v>422</v>
      </c>
      <c r="E791" s="394">
        <v>41336</v>
      </c>
      <c r="F791" s="391">
        <v>4</v>
      </c>
      <c r="G791" s="391">
        <v>3</v>
      </c>
      <c r="H791" s="393" t="s">
        <v>1249</v>
      </c>
      <c r="I791" s="387"/>
      <c r="N791" s="390"/>
    </row>
    <row r="792" spans="1:14" s="388" customFormat="1" ht="12.75" outlineLevel="1">
      <c r="A792" s="391"/>
      <c r="B792" s="392"/>
      <c r="C792" s="395" t="s">
        <v>1704</v>
      </c>
      <c r="D792" s="393"/>
      <c r="E792" s="394"/>
      <c r="F792" s="391">
        <f>SUBTOTAL(9,F791:F791)</f>
        <v>4</v>
      </c>
      <c r="G792" s="391"/>
      <c r="H792" s="393"/>
      <c r="I792" s="387"/>
      <c r="N792" s="390"/>
    </row>
    <row r="793" spans="1:14" s="388" customFormat="1" ht="12.75" outlineLevel="2">
      <c r="A793" s="387">
        <v>25</v>
      </c>
      <c r="B793" s="393" t="s">
        <v>1244</v>
      </c>
      <c r="C793" s="393" t="s">
        <v>1567</v>
      </c>
      <c r="D793" s="393" t="s">
        <v>416</v>
      </c>
      <c r="E793" s="397">
        <v>41196</v>
      </c>
      <c r="F793" s="391">
        <v>5</v>
      </c>
      <c r="G793" s="391">
        <v>2</v>
      </c>
      <c r="H793" s="393" t="s">
        <v>1248</v>
      </c>
      <c r="N793" s="390"/>
    </row>
    <row r="794" spans="1:14" s="388" customFormat="1" ht="12.75" outlineLevel="2">
      <c r="A794" s="387">
        <v>25</v>
      </c>
      <c r="B794" s="388" t="s">
        <v>1244</v>
      </c>
      <c r="C794" s="388" t="s">
        <v>1567</v>
      </c>
      <c r="D794" s="388" t="s">
        <v>416</v>
      </c>
      <c r="E794" s="389">
        <v>41196</v>
      </c>
      <c r="F794" s="387">
        <v>2</v>
      </c>
      <c r="G794" s="387">
        <v>5</v>
      </c>
      <c r="H794" s="388" t="s">
        <v>1246</v>
      </c>
      <c r="N794" s="390"/>
    </row>
    <row r="795" spans="1:14" s="388" customFormat="1" ht="12.75" outlineLevel="1">
      <c r="A795" s="387"/>
      <c r="C795" s="396" t="s">
        <v>1568</v>
      </c>
      <c r="E795" s="389"/>
      <c r="F795" s="387">
        <f>SUBTOTAL(9,F793:F794)</f>
        <v>7</v>
      </c>
      <c r="G795" s="387"/>
      <c r="N795" s="390"/>
    </row>
    <row r="796" spans="1:14" s="388" customFormat="1" ht="12.75" outlineLevel="2">
      <c r="A796" s="391">
        <v>26</v>
      </c>
      <c r="B796" s="392" t="s">
        <v>1252</v>
      </c>
      <c r="C796" s="392" t="s">
        <v>467</v>
      </c>
      <c r="D796" s="393" t="s">
        <v>422</v>
      </c>
      <c r="E796" s="394">
        <v>41336</v>
      </c>
      <c r="F796" s="391">
        <v>3</v>
      </c>
      <c r="G796" s="391">
        <v>4</v>
      </c>
      <c r="H796" s="393" t="s">
        <v>1258</v>
      </c>
      <c r="I796" s="387"/>
      <c r="N796" s="390"/>
    </row>
    <row r="797" spans="1:14" s="388" customFormat="1" ht="12.75" outlineLevel="1">
      <c r="A797" s="391"/>
      <c r="B797" s="392"/>
      <c r="C797" s="395" t="s">
        <v>468</v>
      </c>
      <c r="D797" s="393"/>
      <c r="E797" s="394"/>
      <c r="F797" s="391">
        <f>SUBTOTAL(9,F796:F796)</f>
        <v>3</v>
      </c>
      <c r="G797" s="391"/>
      <c r="H797" s="393"/>
      <c r="I797" s="387"/>
      <c r="N797" s="390"/>
    </row>
    <row r="798" spans="1:14" s="388" customFormat="1" ht="12.75" outlineLevel="2">
      <c r="A798" s="391">
        <v>26</v>
      </c>
      <c r="B798" s="392" t="s">
        <v>1252</v>
      </c>
      <c r="C798" s="392" t="s">
        <v>153</v>
      </c>
      <c r="D798" s="393" t="s">
        <v>422</v>
      </c>
      <c r="E798" s="394">
        <v>41336</v>
      </c>
      <c r="F798" s="391">
        <v>4</v>
      </c>
      <c r="G798" s="391">
        <v>3</v>
      </c>
      <c r="H798" s="393" t="s">
        <v>1257</v>
      </c>
      <c r="I798" s="387"/>
      <c r="N798" s="390"/>
    </row>
    <row r="799" spans="1:14" s="388" customFormat="1" ht="12.75" outlineLevel="1">
      <c r="A799" s="391"/>
      <c r="B799" s="392"/>
      <c r="C799" s="395" t="s">
        <v>154</v>
      </c>
      <c r="D799" s="393"/>
      <c r="E799" s="394"/>
      <c r="F799" s="391">
        <f>SUBTOTAL(9,F798:F798)</f>
        <v>4</v>
      </c>
      <c r="G799" s="391"/>
      <c r="H799" s="393"/>
      <c r="I799" s="387"/>
      <c r="N799" s="390"/>
    </row>
    <row r="800" spans="1:14" s="388" customFormat="1" ht="12.75" outlineLevel="2">
      <c r="A800" s="387">
        <v>26</v>
      </c>
      <c r="B800" s="388" t="s">
        <v>1252</v>
      </c>
      <c r="C800" s="388" t="s">
        <v>257</v>
      </c>
      <c r="D800" s="388" t="s">
        <v>325</v>
      </c>
      <c r="E800" s="389">
        <v>41434</v>
      </c>
      <c r="F800" s="387">
        <v>4</v>
      </c>
      <c r="G800" s="387">
        <v>3</v>
      </c>
      <c r="H800" s="388" t="s">
        <v>1257</v>
      </c>
      <c r="N800" s="390"/>
    </row>
    <row r="801" spans="1:14" s="388" customFormat="1" ht="12.75" outlineLevel="1">
      <c r="A801" s="387"/>
      <c r="C801" s="396" t="s">
        <v>258</v>
      </c>
      <c r="E801" s="389"/>
      <c r="F801" s="387">
        <f>SUBTOTAL(9,F800:F800)</f>
        <v>4</v>
      </c>
      <c r="G801" s="387"/>
      <c r="N801" s="390"/>
    </row>
    <row r="802" spans="1:14" s="388" customFormat="1" ht="12.75" outlineLevel="2">
      <c r="A802" s="387">
        <v>26</v>
      </c>
      <c r="B802" s="388" t="s">
        <v>1252</v>
      </c>
      <c r="C802" s="388" t="s">
        <v>116</v>
      </c>
      <c r="D802" s="388" t="s">
        <v>325</v>
      </c>
      <c r="E802" s="389">
        <v>41434</v>
      </c>
      <c r="F802" s="387">
        <v>3</v>
      </c>
      <c r="G802" s="387">
        <v>4</v>
      </c>
      <c r="H802" s="388" t="s">
        <v>1258</v>
      </c>
      <c r="N802" s="390"/>
    </row>
    <row r="803" spans="1:14" s="388" customFormat="1" ht="12.75" outlineLevel="2">
      <c r="A803" s="387">
        <v>26</v>
      </c>
      <c r="B803" s="388" t="s">
        <v>1252</v>
      </c>
      <c r="C803" s="388" t="s">
        <v>116</v>
      </c>
      <c r="D803" s="388" t="s">
        <v>365</v>
      </c>
      <c r="E803" s="389">
        <v>41440</v>
      </c>
      <c r="F803" s="387">
        <v>6</v>
      </c>
      <c r="G803" s="387">
        <v>1</v>
      </c>
      <c r="H803" s="388" t="s">
        <v>1253</v>
      </c>
      <c r="N803" s="390"/>
    </row>
    <row r="804" spans="1:14" s="399" customFormat="1" ht="12.75" outlineLevel="1">
      <c r="A804" s="398"/>
      <c r="C804" s="399" t="s">
        <v>136</v>
      </c>
      <c r="D804" s="104" t="s">
        <v>1446</v>
      </c>
      <c r="E804" s="400"/>
      <c r="F804" s="398">
        <f>SUBTOTAL(9,F802:F803)</f>
        <v>9</v>
      </c>
      <c r="G804" s="398"/>
      <c r="N804" s="401"/>
    </row>
    <row r="805" spans="1:14" s="388" customFormat="1" ht="12.75" outlineLevel="2">
      <c r="A805" s="387">
        <v>26</v>
      </c>
      <c r="B805" s="388" t="s">
        <v>1252</v>
      </c>
      <c r="C805" s="388" t="s">
        <v>262</v>
      </c>
      <c r="D805" s="388" t="s">
        <v>325</v>
      </c>
      <c r="E805" s="389">
        <v>41434</v>
      </c>
      <c r="F805" s="387">
        <v>6</v>
      </c>
      <c r="G805" s="387">
        <v>1</v>
      </c>
      <c r="H805" s="388" t="s">
        <v>1253</v>
      </c>
      <c r="N805" s="390"/>
    </row>
    <row r="806" spans="1:14" s="388" customFormat="1" ht="12.75" outlineLevel="1">
      <c r="A806" s="387"/>
      <c r="C806" s="396" t="s">
        <v>264</v>
      </c>
      <c r="E806" s="389"/>
      <c r="F806" s="387">
        <f>SUBTOTAL(9,F805:F805)</f>
        <v>6</v>
      </c>
      <c r="G806" s="387"/>
      <c r="N806" s="390"/>
    </row>
    <row r="807" spans="1:14" s="388" customFormat="1" ht="12.75" outlineLevel="2">
      <c r="A807" s="387">
        <v>26</v>
      </c>
      <c r="B807" s="388" t="s">
        <v>1252</v>
      </c>
      <c r="C807" s="388" t="s">
        <v>215</v>
      </c>
      <c r="D807" s="388" t="s">
        <v>325</v>
      </c>
      <c r="E807" s="389">
        <v>41434</v>
      </c>
      <c r="F807" s="387">
        <v>2</v>
      </c>
      <c r="G807" s="387">
        <v>5</v>
      </c>
      <c r="H807" s="388" t="s">
        <v>1255</v>
      </c>
      <c r="N807" s="390"/>
    </row>
    <row r="808" spans="1:14" s="388" customFormat="1" ht="12.75" outlineLevel="1">
      <c r="A808" s="387"/>
      <c r="C808" s="396" t="s">
        <v>216</v>
      </c>
      <c r="E808" s="389"/>
      <c r="F808" s="387">
        <f>SUBTOTAL(9,F807:F807)</f>
        <v>2</v>
      </c>
      <c r="G808" s="387"/>
      <c r="N808" s="390"/>
    </row>
    <row r="809" spans="1:14" s="388" customFormat="1" ht="12.75" outlineLevel="2">
      <c r="A809" s="391">
        <v>26</v>
      </c>
      <c r="B809" s="392" t="s">
        <v>1252</v>
      </c>
      <c r="C809" s="392" t="s">
        <v>218</v>
      </c>
      <c r="D809" s="393" t="s">
        <v>422</v>
      </c>
      <c r="E809" s="394">
        <v>41336</v>
      </c>
      <c r="F809" s="391">
        <v>2</v>
      </c>
      <c r="G809" s="391">
        <v>5</v>
      </c>
      <c r="H809" s="393" t="s">
        <v>1255</v>
      </c>
      <c r="I809" s="387"/>
      <c r="N809" s="390"/>
    </row>
    <row r="810" spans="1:14" s="388" customFormat="1" ht="12.75" outlineLevel="1">
      <c r="A810" s="391"/>
      <c r="B810" s="392"/>
      <c r="C810" s="395" t="s">
        <v>219</v>
      </c>
      <c r="D810" s="393"/>
      <c r="E810" s="394"/>
      <c r="F810" s="391">
        <f>SUBTOTAL(9,F809:F809)</f>
        <v>2</v>
      </c>
      <c r="G810" s="391"/>
      <c r="H810" s="393"/>
      <c r="I810" s="387"/>
      <c r="N810" s="390"/>
    </row>
    <row r="811" spans="1:14" s="388" customFormat="1" ht="12.75" outlineLevel="2">
      <c r="A811" s="387">
        <v>26</v>
      </c>
      <c r="B811" s="388" t="s">
        <v>1252</v>
      </c>
      <c r="C811" s="388" t="s">
        <v>533</v>
      </c>
      <c r="D811" s="388" t="s">
        <v>325</v>
      </c>
      <c r="E811" s="389">
        <v>41434</v>
      </c>
      <c r="F811" s="387">
        <v>5</v>
      </c>
      <c r="G811" s="387">
        <v>2</v>
      </c>
      <c r="H811" s="388" t="s">
        <v>1256</v>
      </c>
      <c r="N811" s="390"/>
    </row>
    <row r="812" spans="1:14" s="388" customFormat="1" ht="12.75" outlineLevel="1">
      <c r="A812" s="387"/>
      <c r="C812" s="396" t="s">
        <v>536</v>
      </c>
      <c r="E812" s="389"/>
      <c r="F812" s="387">
        <f>SUBTOTAL(9,F811:F811)</f>
        <v>5</v>
      </c>
      <c r="G812" s="387"/>
      <c r="N812" s="390"/>
    </row>
    <row r="813" spans="1:14" s="388" customFormat="1" ht="12.75" outlineLevel="2">
      <c r="A813" s="391">
        <v>26</v>
      </c>
      <c r="B813" s="392" t="s">
        <v>1252</v>
      </c>
      <c r="C813" s="392" t="s">
        <v>250</v>
      </c>
      <c r="D813" s="393" t="s">
        <v>422</v>
      </c>
      <c r="E813" s="394">
        <v>41336</v>
      </c>
      <c r="F813" s="391">
        <v>6</v>
      </c>
      <c r="G813" s="391">
        <v>1</v>
      </c>
      <c r="H813" s="393" t="s">
        <v>1253</v>
      </c>
      <c r="I813" s="387"/>
      <c r="N813" s="390"/>
    </row>
    <row r="814" spans="1:14" s="388" customFormat="1" ht="12.75" outlineLevel="2">
      <c r="A814" s="391">
        <v>26</v>
      </c>
      <c r="B814" s="392" t="s">
        <v>1252</v>
      </c>
      <c r="C814" s="392" t="s">
        <v>250</v>
      </c>
      <c r="D814" s="393" t="s">
        <v>422</v>
      </c>
      <c r="E814" s="394">
        <v>41336</v>
      </c>
      <c r="F814" s="391">
        <v>1</v>
      </c>
      <c r="G814" s="391">
        <v>6</v>
      </c>
      <c r="H814" s="393" t="s">
        <v>1254</v>
      </c>
      <c r="I814" s="387"/>
      <c r="N814" s="390"/>
    </row>
    <row r="815" spans="1:14" s="388" customFormat="1" ht="12.75" outlineLevel="2">
      <c r="A815" s="387">
        <v>26</v>
      </c>
      <c r="B815" s="388" t="s">
        <v>1252</v>
      </c>
      <c r="C815" s="388" t="s">
        <v>250</v>
      </c>
      <c r="D815" s="388" t="s">
        <v>325</v>
      </c>
      <c r="E815" s="389">
        <v>41434</v>
      </c>
      <c r="F815" s="387">
        <v>1</v>
      </c>
      <c r="G815" s="387">
        <v>6</v>
      </c>
      <c r="H815" s="388" t="s">
        <v>1254</v>
      </c>
      <c r="N815" s="390"/>
    </row>
    <row r="816" spans="1:14" s="388" customFormat="1" ht="12.75" outlineLevel="1">
      <c r="A816" s="387"/>
      <c r="C816" s="396" t="s">
        <v>202</v>
      </c>
      <c r="E816" s="389"/>
      <c r="F816" s="387">
        <f>SUBTOTAL(9,F813:F815)</f>
        <v>8</v>
      </c>
      <c r="G816" s="387"/>
      <c r="N816" s="390"/>
    </row>
    <row r="817" spans="1:14" s="388" customFormat="1" ht="12.75" outlineLevel="2">
      <c r="A817" s="391">
        <v>26</v>
      </c>
      <c r="B817" s="392" t="s">
        <v>1252</v>
      </c>
      <c r="C817" s="392" t="s">
        <v>228</v>
      </c>
      <c r="D817" s="393" t="s">
        <v>422</v>
      </c>
      <c r="E817" s="394">
        <v>41336</v>
      </c>
      <c r="F817" s="391">
        <v>5</v>
      </c>
      <c r="G817" s="391">
        <v>2</v>
      </c>
      <c r="H817" s="393" t="s">
        <v>1256</v>
      </c>
      <c r="I817" s="387"/>
      <c r="N817" s="390"/>
    </row>
    <row r="818" spans="1:14" s="388" customFormat="1" ht="12.75" outlineLevel="1">
      <c r="A818" s="391"/>
      <c r="B818" s="392"/>
      <c r="C818" s="395" t="s">
        <v>229</v>
      </c>
      <c r="D818" s="393"/>
      <c r="E818" s="394"/>
      <c r="F818" s="391">
        <f>SUBTOTAL(9,F817:F817)</f>
        <v>5</v>
      </c>
      <c r="G818" s="391"/>
      <c r="H818" s="393"/>
      <c r="I818" s="387"/>
      <c r="N818" s="390"/>
    </row>
    <row r="819" spans="1:14" s="388" customFormat="1" ht="12.75" outlineLevel="2">
      <c r="A819" s="387">
        <v>27</v>
      </c>
      <c r="B819" s="388" t="s">
        <v>2012</v>
      </c>
      <c r="C819" s="388" t="s">
        <v>1752</v>
      </c>
      <c r="D819" s="388" t="s">
        <v>325</v>
      </c>
      <c r="E819" s="389">
        <v>41434</v>
      </c>
      <c r="F819" s="387">
        <v>2</v>
      </c>
      <c r="G819" s="387">
        <v>5</v>
      </c>
      <c r="H819" s="388" t="s">
        <v>2013</v>
      </c>
      <c r="N819" s="390"/>
    </row>
    <row r="820" spans="1:14" s="388" customFormat="1" ht="12.75" outlineLevel="2">
      <c r="A820" s="387">
        <v>27</v>
      </c>
      <c r="B820" s="388" t="s">
        <v>2012</v>
      </c>
      <c r="C820" s="388" t="s">
        <v>1752</v>
      </c>
      <c r="D820" s="388" t="s">
        <v>325</v>
      </c>
      <c r="E820" s="389">
        <v>41434</v>
      </c>
      <c r="F820" s="387">
        <v>1</v>
      </c>
      <c r="G820" s="387">
        <v>6</v>
      </c>
      <c r="H820" s="388" t="s">
        <v>2014</v>
      </c>
      <c r="N820" s="390"/>
    </row>
    <row r="821" spans="1:14" s="388" customFormat="1" ht="12.75" outlineLevel="1">
      <c r="A821" s="387"/>
      <c r="C821" s="396" t="s">
        <v>1753</v>
      </c>
      <c r="E821" s="389"/>
      <c r="F821" s="387">
        <f>SUBTOTAL(9,F819:F820)</f>
        <v>3</v>
      </c>
      <c r="G821" s="387"/>
      <c r="N821" s="390"/>
    </row>
    <row r="822" spans="1:14" s="388" customFormat="1" ht="12.75" outlineLevel="2">
      <c r="A822" s="387">
        <v>27</v>
      </c>
      <c r="B822" s="388" t="s">
        <v>2012</v>
      </c>
      <c r="C822" s="388" t="s">
        <v>383</v>
      </c>
      <c r="D822" s="388" t="s">
        <v>325</v>
      </c>
      <c r="E822" s="389">
        <v>41434</v>
      </c>
      <c r="F822" s="387">
        <v>4</v>
      </c>
      <c r="G822" s="387">
        <v>3</v>
      </c>
      <c r="H822" s="388" t="s">
        <v>2015</v>
      </c>
      <c r="N822" s="390"/>
    </row>
    <row r="823" spans="1:14" s="388" customFormat="1" ht="12.75" outlineLevel="1">
      <c r="A823" s="387"/>
      <c r="C823" s="396" t="s">
        <v>384</v>
      </c>
      <c r="E823" s="389"/>
      <c r="F823" s="387">
        <f>SUBTOTAL(9,F822:F822)</f>
        <v>4</v>
      </c>
      <c r="G823" s="387"/>
      <c r="N823" s="390"/>
    </row>
    <row r="824" spans="1:14" s="388" customFormat="1" ht="12.75" outlineLevel="2">
      <c r="A824" s="387">
        <v>27</v>
      </c>
      <c r="B824" s="388" t="s">
        <v>2012</v>
      </c>
      <c r="C824" s="388" t="s">
        <v>2016</v>
      </c>
      <c r="D824" s="388" t="s">
        <v>325</v>
      </c>
      <c r="E824" s="389">
        <v>41434</v>
      </c>
      <c r="F824" s="387">
        <v>5</v>
      </c>
      <c r="G824" s="387">
        <v>2</v>
      </c>
      <c r="H824" s="388" t="s">
        <v>2017</v>
      </c>
      <c r="N824" s="390"/>
    </row>
    <row r="825" spans="1:14" s="388" customFormat="1" ht="12.75" outlineLevel="1">
      <c r="A825" s="387"/>
      <c r="C825" s="396" t="s">
        <v>2018</v>
      </c>
      <c r="E825" s="389"/>
      <c r="F825" s="387">
        <f>SUBTOTAL(9,F824:F824)</f>
        <v>5</v>
      </c>
      <c r="G825" s="387"/>
      <c r="N825" s="390"/>
    </row>
    <row r="826" spans="1:14" s="388" customFormat="1" ht="12.75" outlineLevel="2">
      <c r="A826" s="387">
        <v>27</v>
      </c>
      <c r="B826" s="388" t="s">
        <v>2012</v>
      </c>
      <c r="C826" s="388" t="s">
        <v>214</v>
      </c>
      <c r="D826" s="388" t="s">
        <v>325</v>
      </c>
      <c r="E826" s="389">
        <v>41434</v>
      </c>
      <c r="F826" s="387">
        <v>3</v>
      </c>
      <c r="G826" s="387">
        <v>4</v>
      </c>
      <c r="H826" s="388" t="s">
        <v>2019</v>
      </c>
      <c r="N826" s="390"/>
    </row>
    <row r="827" spans="1:14" s="388" customFormat="1" ht="12.75" outlineLevel="1">
      <c r="A827" s="387"/>
      <c r="C827" s="396" t="s">
        <v>1388</v>
      </c>
      <c r="E827" s="389"/>
      <c r="F827" s="387">
        <f>SUBTOTAL(9,F826:F826)</f>
        <v>3</v>
      </c>
      <c r="G827" s="387"/>
      <c r="N827" s="390"/>
    </row>
    <row r="828" spans="1:14" s="388" customFormat="1" ht="12.75" outlineLevel="2">
      <c r="A828" s="387">
        <v>27</v>
      </c>
      <c r="B828" s="388" t="s">
        <v>2020</v>
      </c>
      <c r="C828" s="388" t="s">
        <v>350</v>
      </c>
      <c r="D828" s="388" t="s">
        <v>416</v>
      </c>
      <c r="E828" s="389">
        <v>41196</v>
      </c>
      <c r="F828" s="387">
        <v>6</v>
      </c>
      <c r="G828" s="387">
        <v>1</v>
      </c>
      <c r="H828" s="388" t="s">
        <v>2021</v>
      </c>
      <c r="N828" s="390"/>
    </row>
    <row r="829" spans="1:14" s="388" customFormat="1" ht="12.75" outlineLevel="2">
      <c r="A829" s="387">
        <v>27</v>
      </c>
      <c r="B829" s="393" t="s">
        <v>2020</v>
      </c>
      <c r="C829" s="393" t="s">
        <v>350</v>
      </c>
      <c r="D829" s="393" t="s">
        <v>416</v>
      </c>
      <c r="E829" s="397">
        <v>41196</v>
      </c>
      <c r="F829" s="391">
        <v>5</v>
      </c>
      <c r="G829" s="391">
        <v>2</v>
      </c>
      <c r="H829" s="393" t="s">
        <v>2017</v>
      </c>
      <c r="N829" s="390"/>
    </row>
    <row r="830" spans="1:14" s="388" customFormat="1" ht="12.75" outlineLevel="2">
      <c r="A830" s="387">
        <v>27</v>
      </c>
      <c r="B830" s="393" t="s">
        <v>2020</v>
      </c>
      <c r="C830" s="393" t="s">
        <v>350</v>
      </c>
      <c r="D830" s="393" t="s">
        <v>416</v>
      </c>
      <c r="E830" s="397">
        <v>41196</v>
      </c>
      <c r="F830" s="391">
        <v>4</v>
      </c>
      <c r="G830" s="391">
        <v>3</v>
      </c>
      <c r="H830" s="393" t="s">
        <v>2015</v>
      </c>
      <c r="N830" s="390"/>
    </row>
    <row r="831" spans="1:14" s="388" customFormat="1" ht="12.75" outlineLevel="2">
      <c r="A831" s="387">
        <v>27</v>
      </c>
      <c r="B831" s="388" t="s">
        <v>2012</v>
      </c>
      <c r="C831" s="388" t="s">
        <v>350</v>
      </c>
      <c r="D831" s="388" t="s">
        <v>325</v>
      </c>
      <c r="E831" s="389">
        <v>41434</v>
      </c>
      <c r="F831" s="387">
        <v>6</v>
      </c>
      <c r="G831" s="387">
        <v>1</v>
      </c>
      <c r="H831" s="388" t="s">
        <v>2021</v>
      </c>
      <c r="N831" s="390"/>
    </row>
    <row r="832" spans="1:14" s="399" customFormat="1" ht="12.75" outlineLevel="1">
      <c r="A832" s="398"/>
      <c r="C832" s="399" t="s">
        <v>351</v>
      </c>
      <c r="D832" s="104" t="s">
        <v>1446</v>
      </c>
      <c r="E832" s="400"/>
      <c r="F832" s="398">
        <f>SUBTOTAL(9,F828:F831)</f>
        <v>21</v>
      </c>
      <c r="G832" s="398"/>
      <c r="N832" s="401"/>
    </row>
    <row r="833" spans="1:14" s="388" customFormat="1" ht="12.75">
      <c r="A833" s="387"/>
      <c r="C833" s="396" t="s">
        <v>419</v>
      </c>
      <c r="E833" s="389"/>
      <c r="F833" s="387">
        <f>SUBTOTAL(9,F2:F831)</f>
        <v>1796</v>
      </c>
      <c r="G833" s="387"/>
      <c r="N833" s="390"/>
    </row>
    <row r="834" spans="1:14" s="388" customFormat="1" ht="12.75">
      <c r="A834" s="391"/>
      <c r="B834" s="393"/>
      <c r="C834" s="393"/>
      <c r="D834" s="393"/>
      <c r="E834" s="397"/>
      <c r="F834" s="391"/>
      <c r="G834" s="391"/>
      <c r="H834" s="393"/>
      <c r="N834" s="390"/>
    </row>
    <row r="835" spans="1:14" s="388" customFormat="1" ht="12.75">
      <c r="A835" s="391"/>
      <c r="E835" s="389"/>
      <c r="F835" s="387"/>
      <c r="G835" s="387"/>
      <c r="N835" s="390"/>
    </row>
    <row r="836" spans="1:14" s="388" customFormat="1" ht="12.75">
      <c r="A836" s="387"/>
      <c r="E836" s="389"/>
      <c r="F836" s="387"/>
      <c r="G836" s="387"/>
      <c r="N836" s="390"/>
    </row>
    <row r="837" spans="1:14" s="388" customFormat="1" ht="12.75">
      <c r="A837" s="387"/>
      <c r="E837" s="389"/>
      <c r="F837" s="387"/>
      <c r="G837" s="387"/>
      <c r="N837" s="390"/>
    </row>
    <row r="838" spans="1:14" s="388" customFormat="1" ht="12.75">
      <c r="A838" s="391"/>
      <c r="E838" s="389"/>
      <c r="F838" s="387"/>
      <c r="G838" s="387"/>
      <c r="N838" s="390"/>
    </row>
    <row r="839" spans="1:14" s="388" customFormat="1" ht="12.75">
      <c r="A839" s="391"/>
      <c r="E839" s="389"/>
      <c r="F839" s="387"/>
      <c r="G839" s="387"/>
      <c r="N839" s="390"/>
    </row>
    <row r="840" spans="1:14" s="388" customFormat="1" ht="12.75">
      <c r="A840" s="387"/>
      <c r="E840" s="387"/>
      <c r="N840" s="390"/>
    </row>
    <row r="841" spans="1:14" s="388" customFormat="1" ht="12.75">
      <c r="A841" s="387"/>
      <c r="E841" s="389"/>
      <c r="F841" s="387"/>
      <c r="G841" s="387"/>
      <c r="N841" s="390"/>
    </row>
    <row r="842" spans="1:14" s="388" customFormat="1" ht="12.75">
      <c r="A842" s="387"/>
      <c r="E842" s="389"/>
      <c r="F842" s="387"/>
      <c r="G842" s="387"/>
      <c r="N842" s="390"/>
    </row>
    <row r="843" spans="1:14" s="388" customFormat="1" ht="12.75">
      <c r="A843" s="387"/>
      <c r="E843" s="389"/>
      <c r="F843" s="387"/>
      <c r="G843" s="387"/>
      <c r="N843" s="390"/>
    </row>
    <row r="844" spans="1:14" s="388" customFormat="1" ht="12.75">
      <c r="A844" s="387"/>
      <c r="E844" s="389"/>
      <c r="F844" s="387"/>
      <c r="G844" s="387"/>
      <c r="N844" s="390"/>
    </row>
    <row r="845" spans="1:14" s="388" customFormat="1" ht="12.75">
      <c r="A845" s="387"/>
      <c r="E845" s="389"/>
      <c r="F845" s="387"/>
      <c r="G845" s="387"/>
      <c r="N845" s="390"/>
    </row>
    <row r="846" spans="1:14" s="388" customFormat="1" ht="12.75">
      <c r="A846" s="387"/>
      <c r="E846" s="389"/>
      <c r="F846" s="387"/>
      <c r="G846" s="387"/>
      <c r="N846" s="390"/>
    </row>
    <row r="847" spans="1:14" s="388" customFormat="1" ht="12.75">
      <c r="A847" s="387"/>
      <c r="E847" s="389"/>
      <c r="F847" s="387"/>
      <c r="G847" s="387"/>
      <c r="N847" s="390"/>
    </row>
    <row r="848" spans="1:14" s="388" customFormat="1" ht="12.75">
      <c r="A848" s="387"/>
      <c r="E848" s="389"/>
      <c r="F848" s="387"/>
      <c r="G848" s="387"/>
      <c r="N848" s="390"/>
    </row>
    <row r="849" spans="1:14" s="388" customFormat="1" ht="12.75">
      <c r="A849" s="387"/>
      <c r="E849" s="389"/>
      <c r="F849" s="387"/>
      <c r="G849" s="387"/>
      <c r="N849" s="390"/>
    </row>
    <row r="850" spans="1:14" s="388" customFormat="1" ht="12.75">
      <c r="A850" s="387"/>
      <c r="E850" s="389"/>
      <c r="F850" s="387"/>
      <c r="G850" s="387"/>
      <c r="N850" s="390"/>
    </row>
    <row r="851" spans="1:14" s="388" customFormat="1" ht="12.75">
      <c r="A851" s="387"/>
      <c r="B851" s="393"/>
      <c r="C851" s="393"/>
      <c r="D851" s="393"/>
      <c r="E851" s="397"/>
      <c r="F851" s="391"/>
      <c r="G851" s="391"/>
      <c r="H851" s="393"/>
      <c r="N851" s="390"/>
    </row>
    <row r="852" spans="1:14" s="388" customFormat="1" ht="12.75">
      <c r="A852" s="387"/>
      <c r="B852" s="393"/>
      <c r="C852" s="393"/>
      <c r="D852" s="393"/>
      <c r="E852" s="397"/>
      <c r="F852" s="391"/>
      <c r="G852" s="391"/>
      <c r="H852" s="393"/>
      <c r="N852" s="390"/>
    </row>
    <row r="853" spans="1:14" s="388" customFormat="1" ht="12.75">
      <c r="A853" s="387"/>
      <c r="E853" s="389"/>
      <c r="F853" s="387"/>
      <c r="G853" s="387"/>
      <c r="N853" s="390"/>
    </row>
    <row r="854" spans="1:14" s="388" customFormat="1" ht="12.75">
      <c r="A854" s="391"/>
      <c r="E854" s="389"/>
      <c r="F854" s="387"/>
      <c r="G854" s="387"/>
      <c r="N854" s="390"/>
    </row>
    <row r="855" spans="1:14" s="388" customFormat="1" ht="12.75">
      <c r="A855" s="387"/>
      <c r="E855" s="389"/>
      <c r="F855" s="387"/>
      <c r="G855" s="387"/>
      <c r="N855" s="390"/>
    </row>
    <row r="856" spans="1:14" s="388" customFormat="1" ht="12.75">
      <c r="A856" s="391"/>
      <c r="E856" s="389"/>
      <c r="F856" s="387"/>
      <c r="G856" s="387"/>
      <c r="N856" s="390"/>
    </row>
    <row r="857" spans="1:14" s="388" customFormat="1" ht="12.75">
      <c r="A857" s="391"/>
      <c r="E857" s="389"/>
      <c r="F857" s="387"/>
      <c r="G857" s="387"/>
      <c r="N857" s="390"/>
    </row>
    <row r="858" spans="1:14" s="388" customFormat="1" ht="12.75">
      <c r="A858" s="387"/>
      <c r="B858" s="393"/>
      <c r="C858" s="393"/>
      <c r="D858" s="393"/>
      <c r="E858" s="397"/>
      <c r="F858" s="391"/>
      <c r="G858" s="391"/>
      <c r="H858" s="393"/>
      <c r="N858" s="390"/>
    </row>
    <row r="859" spans="1:14" s="388" customFormat="1" ht="12.75">
      <c r="A859" s="391"/>
      <c r="E859" s="389"/>
      <c r="F859" s="387"/>
      <c r="G859" s="387"/>
      <c r="N859" s="390"/>
    </row>
    <row r="860" spans="1:14" s="388" customFormat="1" ht="12.75">
      <c r="A860" s="391"/>
      <c r="E860" s="389"/>
      <c r="F860" s="387"/>
      <c r="G860" s="387"/>
      <c r="N860" s="390"/>
    </row>
    <row r="861" spans="1:14" s="388" customFormat="1" ht="12.75">
      <c r="A861" s="387"/>
      <c r="E861" s="389"/>
      <c r="F861" s="387"/>
      <c r="G861" s="387"/>
      <c r="N861" s="390"/>
    </row>
    <row r="862" spans="1:14" s="388" customFormat="1" ht="12.75">
      <c r="A862" s="387"/>
      <c r="B862" s="393"/>
      <c r="C862" s="393"/>
      <c r="D862" s="393"/>
      <c r="E862" s="397"/>
      <c r="F862" s="391"/>
      <c r="G862" s="391"/>
      <c r="H862" s="393"/>
      <c r="N862" s="390"/>
    </row>
    <row r="863" spans="1:14" s="388" customFormat="1" ht="12.75">
      <c r="A863" s="387"/>
      <c r="B863" s="393"/>
      <c r="C863" s="393"/>
      <c r="D863" s="393"/>
      <c r="E863" s="397"/>
      <c r="F863" s="391"/>
      <c r="G863" s="391"/>
      <c r="H863" s="393"/>
      <c r="N863" s="390"/>
    </row>
    <row r="864" spans="1:14" s="388" customFormat="1" ht="12.75">
      <c r="A864" s="387"/>
      <c r="B864" s="393"/>
      <c r="C864" s="393"/>
      <c r="D864" s="393"/>
      <c r="E864" s="397"/>
      <c r="F864" s="391"/>
      <c r="G864" s="391"/>
      <c r="H864" s="393"/>
      <c r="N864" s="390"/>
    </row>
    <row r="865" spans="1:14" s="388" customFormat="1" ht="12.75">
      <c r="A865" s="387"/>
      <c r="E865" s="389"/>
      <c r="F865" s="387"/>
      <c r="G865" s="387"/>
      <c r="N865" s="390"/>
    </row>
    <row r="866" spans="1:14" s="388" customFormat="1" ht="12.75">
      <c r="A866" s="387"/>
      <c r="E866" s="389"/>
      <c r="F866" s="387"/>
      <c r="G866" s="387"/>
      <c r="N866" s="390"/>
    </row>
    <row r="867" spans="1:14" s="388" customFormat="1" ht="12.75">
      <c r="A867" s="387"/>
      <c r="E867" s="389"/>
      <c r="F867" s="387"/>
      <c r="G867" s="387"/>
      <c r="N867" s="390"/>
    </row>
    <row r="868" spans="1:14" s="388" customFormat="1" ht="12.75">
      <c r="A868" s="387"/>
      <c r="E868" s="389"/>
      <c r="F868" s="387"/>
      <c r="G868" s="387"/>
      <c r="N868" s="390"/>
    </row>
    <row r="869" spans="1:14" s="388" customFormat="1" ht="12.75">
      <c r="A869" s="387"/>
      <c r="E869" s="389"/>
      <c r="F869" s="387"/>
      <c r="G869" s="387"/>
      <c r="N869" s="390"/>
    </row>
    <row r="870" spans="1:14" s="388" customFormat="1" ht="12.75">
      <c r="A870" s="387"/>
      <c r="E870" s="389"/>
      <c r="F870" s="387"/>
      <c r="G870" s="387"/>
      <c r="N870" s="390"/>
    </row>
    <row r="871" spans="1:14" s="388" customFormat="1" ht="12.75">
      <c r="A871" s="387"/>
      <c r="E871" s="389"/>
      <c r="F871" s="387"/>
      <c r="G871" s="387"/>
      <c r="N871" s="390"/>
    </row>
    <row r="872" spans="1:14" s="388" customFormat="1" ht="12.75">
      <c r="A872" s="387"/>
      <c r="B872" s="393"/>
      <c r="C872" s="393"/>
      <c r="D872" s="393"/>
      <c r="E872" s="397"/>
      <c r="F872" s="391"/>
      <c r="G872" s="391"/>
      <c r="H872" s="393"/>
      <c r="N872" s="390"/>
    </row>
    <row r="873" spans="1:14" s="388" customFormat="1" ht="12.75">
      <c r="A873" s="387"/>
      <c r="B873" s="393"/>
      <c r="C873" s="393"/>
      <c r="D873" s="393"/>
      <c r="E873" s="397"/>
      <c r="F873" s="391"/>
      <c r="G873" s="391"/>
      <c r="H873" s="393"/>
      <c r="N873" s="390"/>
    </row>
    <row r="874" spans="1:14" s="388" customFormat="1" ht="12.75">
      <c r="A874" s="391"/>
      <c r="E874" s="389"/>
      <c r="F874" s="387"/>
      <c r="G874" s="387"/>
      <c r="N874" s="390"/>
    </row>
    <row r="875" spans="1:14" s="388" customFormat="1" ht="12.75">
      <c r="A875" s="387"/>
      <c r="E875" s="389"/>
      <c r="F875" s="387"/>
      <c r="G875" s="387"/>
      <c r="N875" s="390"/>
    </row>
    <row r="876" spans="1:14" s="388" customFormat="1" ht="12.75">
      <c r="A876" s="391"/>
      <c r="E876" s="389"/>
      <c r="F876" s="387"/>
      <c r="G876" s="387"/>
      <c r="N876" s="390"/>
    </row>
    <row r="877" spans="1:14" s="388" customFormat="1" ht="12.75">
      <c r="A877" s="391"/>
      <c r="B877" s="393"/>
      <c r="C877" s="393"/>
      <c r="D877" s="393"/>
      <c r="E877" s="397"/>
      <c r="F877" s="391"/>
      <c r="G877" s="391"/>
      <c r="H877" s="393"/>
      <c r="N877" s="390"/>
    </row>
    <row r="878" spans="1:14" s="388" customFormat="1" ht="12.75">
      <c r="A878" s="387"/>
      <c r="B878" s="393"/>
      <c r="C878" s="393"/>
      <c r="D878" s="393"/>
      <c r="E878" s="397"/>
      <c r="F878" s="391"/>
      <c r="G878" s="391"/>
      <c r="H878" s="393"/>
      <c r="N878" s="390"/>
    </row>
    <row r="879" spans="1:14" s="388" customFormat="1" ht="12.75">
      <c r="A879" s="391"/>
      <c r="B879" s="393"/>
      <c r="C879" s="393"/>
      <c r="D879" s="393"/>
      <c r="E879" s="397"/>
      <c r="F879" s="391"/>
      <c r="G879" s="391"/>
      <c r="H879" s="393"/>
      <c r="N879" s="390"/>
    </row>
    <row r="880" spans="1:14" s="388" customFormat="1" ht="12.75">
      <c r="A880" s="391"/>
      <c r="E880" s="389"/>
      <c r="F880" s="387"/>
      <c r="G880" s="387"/>
      <c r="N880" s="390"/>
    </row>
    <row r="881" spans="1:14" s="388" customFormat="1" ht="12.75">
      <c r="A881" s="387"/>
      <c r="E881" s="389"/>
      <c r="F881" s="387"/>
      <c r="G881" s="387"/>
      <c r="N881" s="390"/>
    </row>
    <row r="882" spans="1:14" s="388" customFormat="1" ht="12.75">
      <c r="A882" s="387"/>
      <c r="E882" s="389"/>
      <c r="F882" s="387"/>
      <c r="G882" s="387"/>
      <c r="N882" s="390"/>
    </row>
    <row r="883" spans="1:14" s="388" customFormat="1" ht="12.75">
      <c r="A883" s="387"/>
      <c r="E883" s="389"/>
      <c r="F883" s="387"/>
      <c r="G883" s="387"/>
      <c r="N883" s="390"/>
    </row>
    <row r="884" spans="1:14" s="388" customFormat="1" ht="12.75">
      <c r="A884" s="387"/>
      <c r="E884" s="389"/>
      <c r="F884" s="387"/>
      <c r="G884" s="387"/>
      <c r="N884" s="390"/>
    </row>
    <row r="885" spans="1:14" s="388" customFormat="1" ht="12.75">
      <c r="A885" s="387"/>
      <c r="B885" s="393"/>
      <c r="C885" s="393"/>
      <c r="D885" s="393"/>
      <c r="E885" s="397"/>
      <c r="F885" s="391"/>
      <c r="G885" s="391"/>
      <c r="H885" s="393"/>
      <c r="N885" s="390"/>
    </row>
    <row r="886" spans="1:14" s="388" customFormat="1" ht="12.75">
      <c r="A886" s="387"/>
      <c r="B886" s="393"/>
      <c r="C886" s="393"/>
      <c r="D886" s="393"/>
      <c r="E886" s="397"/>
      <c r="F886" s="391"/>
      <c r="G886" s="391"/>
      <c r="H886" s="393"/>
      <c r="N886" s="390"/>
    </row>
    <row r="887" spans="1:14" s="388" customFormat="1" ht="12.75">
      <c r="A887" s="387"/>
      <c r="E887" s="389"/>
      <c r="F887" s="387"/>
      <c r="G887" s="387"/>
      <c r="N887" s="390"/>
    </row>
    <row r="888" spans="1:14" s="388" customFormat="1" ht="12.75">
      <c r="A888" s="387"/>
      <c r="E888" s="389"/>
      <c r="F888" s="387"/>
      <c r="G888" s="387"/>
      <c r="N888" s="390"/>
    </row>
    <row r="889" spans="1:14" s="388" customFormat="1" ht="12.75">
      <c r="A889" s="387"/>
      <c r="E889" s="389"/>
      <c r="F889" s="387"/>
      <c r="G889" s="387"/>
      <c r="N889" s="390"/>
    </row>
    <row r="890" spans="1:14" s="388" customFormat="1" ht="12.75">
      <c r="A890" s="387"/>
      <c r="E890" s="389"/>
      <c r="F890" s="387"/>
      <c r="G890" s="387"/>
      <c r="N890" s="390"/>
    </row>
    <row r="891" spans="1:14" s="388" customFormat="1" ht="12.75">
      <c r="A891" s="391"/>
      <c r="E891" s="389"/>
      <c r="F891" s="387"/>
      <c r="G891" s="387"/>
      <c r="N891" s="390"/>
    </row>
    <row r="892" spans="1:14" s="388" customFormat="1" ht="12.75">
      <c r="A892" s="387"/>
      <c r="E892" s="389"/>
      <c r="F892" s="387"/>
      <c r="G892" s="387"/>
      <c r="N892" s="390"/>
    </row>
    <row r="893" spans="1:14" s="388" customFormat="1" ht="12.75">
      <c r="A893" s="387"/>
      <c r="E893" s="389"/>
      <c r="F893" s="387"/>
      <c r="G893" s="387"/>
      <c r="N893" s="390"/>
    </row>
    <row r="894" spans="1:14" s="388" customFormat="1" ht="12.75">
      <c r="A894" s="387"/>
      <c r="E894" s="389"/>
      <c r="F894" s="387"/>
      <c r="G894" s="387"/>
      <c r="N894" s="390"/>
    </row>
    <row r="895" spans="1:14" s="388" customFormat="1" ht="12.75">
      <c r="A895" s="387"/>
      <c r="E895" s="389"/>
      <c r="F895" s="387"/>
      <c r="G895" s="387"/>
      <c r="N895" s="390"/>
    </row>
    <row r="896" spans="1:14" s="388" customFormat="1" ht="12.75">
      <c r="A896" s="391"/>
      <c r="B896" s="393"/>
      <c r="C896" s="393"/>
      <c r="D896" s="393"/>
      <c r="E896" s="397"/>
      <c r="F896" s="391"/>
      <c r="G896" s="391"/>
      <c r="H896" s="393"/>
      <c r="N896" s="390"/>
    </row>
    <row r="897" spans="1:14" s="388" customFormat="1" ht="12.75">
      <c r="A897" s="387"/>
      <c r="E897" s="389"/>
      <c r="F897" s="387"/>
      <c r="G897" s="387"/>
      <c r="N897" s="390"/>
    </row>
    <row r="898" spans="1:14" s="388" customFormat="1" ht="12.75">
      <c r="A898" s="387"/>
      <c r="B898" s="393"/>
      <c r="C898" s="393"/>
      <c r="D898" s="393"/>
      <c r="E898" s="397"/>
      <c r="F898" s="391"/>
      <c r="G898" s="391"/>
      <c r="H898" s="393"/>
      <c r="N898" s="390"/>
    </row>
    <row r="899" spans="1:14" s="388" customFormat="1" ht="12.75">
      <c r="A899" s="387"/>
      <c r="E899" s="389"/>
      <c r="F899" s="387"/>
      <c r="G899" s="387"/>
      <c r="N899" s="390"/>
    </row>
    <row r="900" spans="1:14" s="388" customFormat="1" ht="12.75">
      <c r="A900" s="391"/>
      <c r="E900" s="389"/>
      <c r="F900" s="387"/>
      <c r="G900" s="387"/>
      <c r="N900" s="390"/>
    </row>
    <row r="901" spans="1:14" s="388" customFormat="1" ht="12.75">
      <c r="A901" s="387"/>
      <c r="E901" s="389"/>
      <c r="F901" s="387"/>
      <c r="G901" s="387"/>
      <c r="N901" s="390"/>
    </row>
    <row r="902" spans="1:14" s="388" customFormat="1" ht="12.75">
      <c r="A902" s="387"/>
      <c r="E902" s="389"/>
      <c r="F902" s="387"/>
      <c r="G902" s="387"/>
      <c r="N902" s="390"/>
    </row>
    <row r="903" spans="1:14" s="388" customFormat="1" ht="12.75">
      <c r="A903" s="387"/>
      <c r="E903" s="389"/>
      <c r="F903" s="387"/>
      <c r="G903" s="387"/>
      <c r="N903" s="390"/>
    </row>
    <row r="904" spans="1:14" s="388" customFormat="1" ht="12.75">
      <c r="A904" s="387"/>
      <c r="E904" s="389"/>
      <c r="F904" s="387"/>
      <c r="G904" s="387"/>
      <c r="N904" s="390"/>
    </row>
    <row r="905" spans="1:14" s="388" customFormat="1" ht="12.75">
      <c r="A905" s="387"/>
      <c r="B905" s="393"/>
      <c r="C905" s="393"/>
      <c r="D905" s="393"/>
      <c r="E905" s="397"/>
      <c r="F905" s="391"/>
      <c r="G905" s="391"/>
      <c r="H905" s="393"/>
      <c r="N905" s="390"/>
    </row>
    <row r="906" spans="1:14" s="388" customFormat="1" ht="12.75">
      <c r="A906" s="387"/>
      <c r="B906" s="393"/>
      <c r="C906" s="393"/>
      <c r="D906" s="393"/>
      <c r="E906" s="397"/>
      <c r="F906" s="391"/>
      <c r="G906" s="391"/>
      <c r="H906" s="393"/>
      <c r="N906" s="390"/>
    </row>
    <row r="907" spans="1:14" s="388" customFormat="1" ht="12.75">
      <c r="A907" s="387"/>
      <c r="E907" s="389"/>
      <c r="F907" s="387"/>
      <c r="G907" s="387"/>
      <c r="N907" s="390"/>
    </row>
    <row r="908" spans="1:14" s="388" customFormat="1" ht="12.75">
      <c r="A908" s="387"/>
      <c r="B908" s="393"/>
      <c r="C908" s="393"/>
      <c r="D908" s="393"/>
      <c r="E908" s="397"/>
      <c r="F908" s="391"/>
      <c r="G908" s="391"/>
      <c r="H908" s="393"/>
      <c r="N908" s="390"/>
    </row>
    <row r="909" spans="1:14" s="388" customFormat="1" ht="12.75">
      <c r="A909" s="387"/>
      <c r="B909" s="393"/>
      <c r="C909" s="393"/>
      <c r="D909" s="393"/>
      <c r="E909" s="397"/>
      <c r="F909" s="391"/>
      <c r="G909" s="391"/>
      <c r="H909" s="393"/>
      <c r="N909" s="390"/>
    </row>
    <row r="910" spans="1:14" s="388" customFormat="1" ht="12.75">
      <c r="A910" s="387"/>
      <c r="E910" s="389"/>
      <c r="F910" s="387"/>
      <c r="G910" s="387"/>
      <c r="N910" s="390"/>
    </row>
    <row r="911" spans="1:14" s="388" customFormat="1" ht="12.75">
      <c r="A911" s="387"/>
      <c r="B911" s="393"/>
      <c r="C911" s="393"/>
      <c r="D911" s="393"/>
      <c r="E911" s="397"/>
      <c r="F911" s="391"/>
      <c r="G911" s="391"/>
      <c r="H911" s="393"/>
      <c r="N911" s="390"/>
    </row>
    <row r="912" spans="1:14" s="388" customFormat="1" ht="12.75">
      <c r="A912" s="387"/>
      <c r="E912" s="389"/>
      <c r="F912" s="387"/>
      <c r="G912" s="387"/>
      <c r="N912" s="390"/>
    </row>
    <row r="913" spans="1:14" s="388" customFormat="1" ht="12.75">
      <c r="A913" s="387"/>
      <c r="E913" s="389"/>
      <c r="F913" s="387"/>
      <c r="G913" s="387"/>
      <c r="N913" s="390"/>
    </row>
    <row r="914" spans="1:14" s="388" customFormat="1" ht="12.75">
      <c r="A914" s="387"/>
      <c r="E914" s="389"/>
      <c r="F914" s="387"/>
      <c r="G914" s="387"/>
      <c r="N914" s="390"/>
    </row>
    <row r="915" spans="1:14" s="388" customFormat="1" ht="12.75">
      <c r="A915" s="387"/>
      <c r="E915" s="389"/>
      <c r="F915" s="387"/>
      <c r="G915" s="387"/>
      <c r="N915" s="390"/>
    </row>
    <row r="916" spans="1:14" s="388" customFormat="1" ht="12.75">
      <c r="A916" s="391"/>
      <c r="E916" s="389"/>
      <c r="F916" s="387"/>
      <c r="G916" s="387"/>
      <c r="N916" s="390"/>
    </row>
    <row r="917" spans="1:14" s="388" customFormat="1" ht="12.75">
      <c r="A917" s="391"/>
      <c r="E917" s="389"/>
      <c r="F917" s="387"/>
      <c r="G917" s="387"/>
      <c r="N917" s="390"/>
    </row>
    <row r="918" spans="1:14" s="388" customFormat="1" ht="12.75">
      <c r="A918" s="387"/>
      <c r="E918" s="389"/>
      <c r="F918" s="387"/>
      <c r="G918" s="387"/>
      <c r="N918" s="390"/>
    </row>
    <row r="919" spans="1:14" s="388" customFormat="1" ht="12.75">
      <c r="A919" s="387"/>
      <c r="E919" s="389"/>
      <c r="F919" s="387"/>
      <c r="G919" s="387"/>
      <c r="N919" s="390"/>
    </row>
    <row r="920" spans="1:14" s="388" customFormat="1" ht="12.75">
      <c r="A920" s="387"/>
      <c r="E920" s="389"/>
      <c r="F920" s="387"/>
      <c r="G920" s="387"/>
      <c r="N920" s="390"/>
    </row>
    <row r="921" spans="1:14" s="388" customFormat="1" ht="12.75">
      <c r="A921" s="387"/>
      <c r="E921" s="389"/>
      <c r="F921" s="387"/>
      <c r="G921" s="387"/>
      <c r="N921" s="390"/>
    </row>
    <row r="922" spans="1:14" s="388" customFormat="1" ht="12.75">
      <c r="A922" s="387"/>
      <c r="B922" s="393"/>
      <c r="C922" s="393"/>
      <c r="D922" s="393"/>
      <c r="E922" s="397"/>
      <c r="F922" s="391"/>
      <c r="G922" s="391"/>
      <c r="H922" s="393"/>
      <c r="N922" s="390"/>
    </row>
    <row r="923" spans="1:14" s="388" customFormat="1" ht="12.75">
      <c r="A923" s="387"/>
      <c r="B923" s="393"/>
      <c r="C923" s="393"/>
      <c r="D923" s="393"/>
      <c r="E923" s="397"/>
      <c r="F923" s="391"/>
      <c r="G923" s="391"/>
      <c r="H923" s="393"/>
      <c r="N923" s="390"/>
    </row>
    <row r="924" spans="1:14" s="388" customFormat="1" ht="12.75">
      <c r="A924" s="387"/>
      <c r="E924" s="389"/>
      <c r="F924" s="387"/>
      <c r="G924" s="387"/>
      <c r="N924" s="390"/>
    </row>
    <row r="925" spans="1:14" s="388" customFormat="1" ht="12.75">
      <c r="A925" s="387"/>
      <c r="B925" s="393"/>
      <c r="C925" s="393"/>
      <c r="D925" s="393"/>
      <c r="E925" s="397"/>
      <c r="F925" s="391"/>
      <c r="G925" s="391"/>
      <c r="H925" s="393"/>
      <c r="N925" s="390"/>
    </row>
    <row r="926" spans="1:14" s="388" customFormat="1" ht="12.75">
      <c r="A926" s="387"/>
      <c r="B926" s="393"/>
      <c r="C926" s="393"/>
      <c r="D926" s="393"/>
      <c r="E926" s="397"/>
      <c r="F926" s="391"/>
      <c r="G926" s="391"/>
      <c r="H926" s="393"/>
      <c r="N926" s="390"/>
    </row>
    <row r="927" spans="1:14" s="388" customFormat="1" ht="12.75">
      <c r="A927" s="387"/>
      <c r="E927" s="389"/>
      <c r="F927" s="387"/>
      <c r="G927" s="387"/>
      <c r="N927" s="390"/>
    </row>
    <row r="928" spans="1:14" s="388" customFormat="1" ht="12.75">
      <c r="A928" s="387"/>
      <c r="B928" s="393"/>
      <c r="C928" s="393"/>
      <c r="D928" s="393"/>
      <c r="E928" s="397"/>
      <c r="F928" s="391"/>
      <c r="G928" s="391"/>
      <c r="H928" s="393"/>
      <c r="N928" s="390"/>
    </row>
    <row r="929" spans="1:14" s="388" customFormat="1" ht="12.75">
      <c r="A929" s="387"/>
      <c r="B929" s="393"/>
      <c r="C929" s="393"/>
      <c r="D929" s="393"/>
      <c r="E929" s="397"/>
      <c r="F929" s="391"/>
      <c r="G929" s="391"/>
      <c r="H929" s="393"/>
      <c r="N929" s="390"/>
    </row>
    <row r="930" spans="1:14" s="388" customFormat="1" ht="12.75">
      <c r="A930" s="391"/>
      <c r="E930" s="389"/>
      <c r="F930" s="387"/>
      <c r="G930" s="387"/>
      <c r="N930" s="390"/>
    </row>
    <row r="931" spans="1:14" s="388" customFormat="1" ht="12.75">
      <c r="A931" s="391"/>
      <c r="B931" s="393"/>
      <c r="C931" s="393"/>
      <c r="D931" s="393"/>
      <c r="E931" s="397"/>
      <c r="F931" s="391"/>
      <c r="G931" s="391"/>
      <c r="H931" s="393"/>
      <c r="N931" s="390"/>
    </row>
    <row r="932" spans="1:14" s="388" customFormat="1" ht="12.75">
      <c r="A932" s="387"/>
      <c r="B932" s="393"/>
      <c r="C932" s="393"/>
      <c r="D932" s="393"/>
      <c r="E932" s="397"/>
      <c r="F932" s="391"/>
      <c r="G932" s="391"/>
      <c r="H932" s="393"/>
      <c r="N932" s="390"/>
    </row>
    <row r="933" spans="1:14" s="388" customFormat="1" ht="12.75">
      <c r="A933" s="387"/>
      <c r="E933" s="389"/>
      <c r="F933" s="387"/>
      <c r="G933" s="387"/>
      <c r="N933" s="390"/>
    </row>
    <row r="934" spans="1:14" s="388" customFormat="1" ht="12.75">
      <c r="A934" s="387"/>
      <c r="E934" s="389"/>
      <c r="F934" s="387"/>
      <c r="G934" s="387"/>
      <c r="N934" s="390"/>
    </row>
    <row r="935" spans="1:14" s="388" customFormat="1" ht="12.75">
      <c r="A935" s="387"/>
      <c r="E935" s="389"/>
      <c r="F935" s="387"/>
      <c r="G935" s="387"/>
      <c r="N935" s="390"/>
    </row>
    <row r="936" spans="1:14" s="388" customFormat="1" ht="12.75">
      <c r="A936" s="387"/>
      <c r="E936" s="389"/>
      <c r="F936" s="387"/>
      <c r="G936" s="387"/>
      <c r="N936" s="390"/>
    </row>
    <row r="937" spans="1:14" s="388" customFormat="1" ht="12.75">
      <c r="A937" s="387"/>
      <c r="E937" s="389"/>
      <c r="F937" s="387"/>
      <c r="G937" s="387"/>
      <c r="N937" s="390"/>
    </row>
    <row r="938" spans="1:14" s="388" customFormat="1" ht="12.75">
      <c r="A938" s="387"/>
      <c r="E938" s="389"/>
      <c r="F938" s="387"/>
      <c r="G938" s="387"/>
      <c r="N938" s="390"/>
    </row>
    <row r="939" spans="1:14" s="388" customFormat="1" ht="12.75">
      <c r="A939" s="387"/>
      <c r="B939" s="393"/>
      <c r="C939" s="393"/>
      <c r="D939" s="393"/>
      <c r="E939" s="397"/>
      <c r="F939" s="391"/>
      <c r="G939" s="391"/>
      <c r="H939" s="393"/>
      <c r="N939" s="390"/>
    </row>
    <row r="940" spans="1:14" s="388" customFormat="1" ht="12.75">
      <c r="A940" s="387"/>
      <c r="B940" s="393"/>
      <c r="C940" s="393"/>
      <c r="D940" s="393"/>
      <c r="E940" s="397"/>
      <c r="F940" s="391"/>
      <c r="G940" s="391"/>
      <c r="H940" s="393"/>
      <c r="N940" s="390"/>
    </row>
    <row r="941" spans="1:14" s="388" customFormat="1" ht="12.75">
      <c r="A941" s="387"/>
      <c r="E941" s="389"/>
      <c r="F941" s="387"/>
      <c r="G941" s="387"/>
      <c r="N941" s="390"/>
    </row>
    <row r="942" spans="1:14" s="388" customFormat="1" ht="12.75">
      <c r="A942" s="387"/>
      <c r="E942" s="389"/>
      <c r="F942" s="387"/>
      <c r="G942" s="387"/>
      <c r="N942" s="390"/>
    </row>
    <row r="943" spans="1:14" s="388" customFormat="1" ht="12.75">
      <c r="A943" s="387"/>
      <c r="B943" s="388" t="s">
        <v>365</v>
      </c>
      <c r="C943" s="388">
        <v>146</v>
      </c>
      <c r="E943" s="389"/>
      <c r="F943" s="387"/>
      <c r="G943" s="387"/>
      <c r="N943" s="390"/>
    </row>
    <row r="944" spans="1:14" s="388" customFormat="1" ht="12.75">
      <c r="A944" s="387"/>
      <c r="B944" s="388" t="s">
        <v>416</v>
      </c>
      <c r="C944" s="388">
        <f>25*21+15</f>
        <v>540</v>
      </c>
      <c r="E944" s="389"/>
      <c r="F944" s="387"/>
      <c r="G944" s="387"/>
      <c r="N944" s="390"/>
    </row>
    <row r="945" spans="1:14" s="388" customFormat="1" ht="12.75">
      <c r="A945" s="387"/>
      <c r="B945" s="414" t="s">
        <v>422</v>
      </c>
      <c r="C945" s="393">
        <f>26*21-3</f>
        <v>543</v>
      </c>
      <c r="E945" s="389"/>
      <c r="F945" s="387"/>
      <c r="G945" s="387"/>
      <c r="N945" s="390"/>
    </row>
    <row r="946" spans="1:14" s="388" customFormat="1" ht="12.75">
      <c r="A946" s="387"/>
      <c r="B946" s="388" t="s">
        <v>366</v>
      </c>
      <c r="C946" s="388">
        <f>27*21</f>
        <v>567</v>
      </c>
      <c r="E946" s="389"/>
      <c r="F946" s="387"/>
      <c r="G946" s="387"/>
      <c r="N946" s="390"/>
    </row>
    <row r="947" spans="1:14" s="388" customFormat="1" ht="12.75">
      <c r="A947" s="387"/>
      <c r="C947" s="388">
        <f>+C946+C944+C945+C943</f>
        <v>1796</v>
      </c>
      <c r="E947" s="389"/>
      <c r="F947" s="387"/>
      <c r="G947" s="387"/>
      <c r="N947" s="390"/>
    </row>
    <row r="948" spans="1:14" s="388" customFormat="1" ht="12.75">
      <c r="A948" s="387"/>
      <c r="B948" s="393"/>
      <c r="C948" s="393"/>
      <c r="D948" s="393"/>
      <c r="E948" s="397"/>
      <c r="F948" s="391"/>
      <c r="G948" s="391"/>
      <c r="H948" s="393"/>
      <c r="N948" s="390"/>
    </row>
    <row r="949" spans="1:14" s="388" customFormat="1" ht="12.75">
      <c r="A949" s="387"/>
      <c r="E949" s="389"/>
      <c r="F949" s="387"/>
      <c r="G949" s="387"/>
      <c r="N949" s="390"/>
    </row>
    <row r="950" spans="1:14" s="388" customFormat="1" ht="12.75">
      <c r="A950" s="387"/>
      <c r="E950" s="389"/>
      <c r="F950" s="387"/>
      <c r="G950" s="387"/>
      <c r="N950" s="390"/>
    </row>
    <row r="951" spans="1:14" s="388" customFormat="1" ht="12.75">
      <c r="A951" s="387"/>
      <c r="E951" s="389"/>
      <c r="F951" s="387"/>
      <c r="G951" s="387"/>
      <c r="N951" s="390"/>
    </row>
    <row r="952" spans="1:14" s="388" customFormat="1" ht="12.75">
      <c r="A952" s="387"/>
      <c r="E952" s="389"/>
      <c r="F952" s="387"/>
      <c r="G952" s="387"/>
      <c r="N952" s="390"/>
    </row>
    <row r="953" spans="1:14" s="388" customFormat="1" ht="12.75">
      <c r="A953" s="387"/>
      <c r="E953" s="389"/>
      <c r="F953" s="387"/>
      <c r="G953" s="387"/>
      <c r="N953" s="390"/>
    </row>
    <row r="954" spans="1:14" s="388" customFormat="1" ht="12.75">
      <c r="A954" s="387"/>
      <c r="E954" s="389"/>
      <c r="F954" s="387"/>
      <c r="G954" s="387"/>
      <c r="N954" s="390"/>
    </row>
    <row r="955" spans="1:14" s="388" customFormat="1" ht="12.75">
      <c r="A955" s="387"/>
      <c r="B955" s="393"/>
      <c r="C955" s="393"/>
      <c r="D955" s="393"/>
      <c r="E955" s="397"/>
      <c r="F955" s="391"/>
      <c r="G955" s="391"/>
      <c r="H955" s="393"/>
      <c r="N955" s="390"/>
    </row>
    <row r="956" spans="1:14" s="388" customFormat="1" ht="12.75">
      <c r="A956" s="387"/>
      <c r="E956" s="389"/>
      <c r="F956" s="387"/>
      <c r="G956" s="387"/>
      <c r="N956" s="390"/>
    </row>
    <row r="957" spans="1:14" s="388" customFormat="1" ht="12.75">
      <c r="A957" s="387"/>
      <c r="B957" s="393"/>
      <c r="C957" s="393"/>
      <c r="D957" s="393"/>
      <c r="E957" s="397"/>
      <c r="F957" s="391"/>
      <c r="G957" s="391"/>
      <c r="H957" s="393"/>
      <c r="N957" s="390"/>
    </row>
    <row r="958" spans="1:14" s="388" customFormat="1" ht="12.75">
      <c r="A958" s="387"/>
      <c r="B958" s="393"/>
      <c r="C958" s="393"/>
      <c r="D958" s="393"/>
      <c r="E958" s="397"/>
      <c r="F958" s="391"/>
      <c r="G958" s="391"/>
      <c r="H958" s="393"/>
      <c r="N958" s="390"/>
    </row>
    <row r="959" spans="1:14" s="388" customFormat="1" ht="12.75">
      <c r="A959" s="387"/>
      <c r="E959" s="389"/>
      <c r="F959" s="387"/>
      <c r="G959" s="387"/>
      <c r="N959" s="390"/>
    </row>
    <row r="960" spans="1:14" s="388" customFormat="1" ht="12.75">
      <c r="A960" s="387"/>
      <c r="E960" s="389"/>
      <c r="F960" s="387"/>
      <c r="G960" s="387"/>
      <c r="N960" s="390"/>
    </row>
    <row r="961" spans="1:14" s="388" customFormat="1" ht="12.75">
      <c r="A961" s="387"/>
      <c r="E961" s="389"/>
      <c r="F961" s="387"/>
      <c r="G961" s="387"/>
      <c r="N961" s="390"/>
    </row>
    <row r="962" spans="1:14" s="388" customFormat="1" ht="12.75">
      <c r="A962" s="391"/>
      <c r="E962" s="389"/>
      <c r="F962" s="387"/>
      <c r="G962" s="387"/>
      <c r="N962" s="390"/>
    </row>
    <row r="963" spans="1:14" s="388" customFormat="1" ht="12.75">
      <c r="A963" s="391"/>
      <c r="E963" s="389"/>
      <c r="F963" s="387"/>
      <c r="G963" s="387"/>
      <c r="N963" s="390"/>
    </row>
    <row r="964" spans="1:14" s="388" customFormat="1" ht="12.75">
      <c r="A964" s="387"/>
      <c r="B964" s="393"/>
      <c r="C964" s="393"/>
      <c r="D964" s="393"/>
      <c r="E964" s="397"/>
      <c r="F964" s="391"/>
      <c r="G964" s="391"/>
      <c r="H964" s="393"/>
      <c r="N964" s="390"/>
    </row>
    <row r="965" spans="1:14" s="388" customFormat="1" ht="12.75">
      <c r="A965" s="387"/>
      <c r="B965" s="393"/>
      <c r="C965" s="393"/>
      <c r="D965" s="393"/>
      <c r="E965" s="397"/>
      <c r="F965" s="391"/>
      <c r="G965" s="391"/>
      <c r="H965" s="393"/>
      <c r="N965" s="390"/>
    </row>
    <row r="966" spans="1:14" s="388" customFormat="1" ht="12.75">
      <c r="A966" s="391"/>
      <c r="E966" s="389"/>
      <c r="F966" s="387"/>
      <c r="G966" s="387"/>
      <c r="N966" s="390"/>
    </row>
    <row r="967" spans="1:14" s="388" customFormat="1" ht="12.75">
      <c r="A967" s="391"/>
      <c r="E967" s="389"/>
      <c r="F967" s="387"/>
      <c r="G967" s="387"/>
      <c r="N967" s="390"/>
    </row>
    <row r="968" spans="1:14" s="388" customFormat="1" ht="12.75">
      <c r="A968" s="387"/>
      <c r="B968" s="393"/>
      <c r="C968" s="393"/>
      <c r="D968" s="393"/>
      <c r="E968" s="397"/>
      <c r="F968" s="391"/>
      <c r="G968" s="391"/>
      <c r="H968" s="393"/>
      <c r="N968" s="390"/>
    </row>
    <row r="969" spans="1:14" s="388" customFormat="1" ht="12.75">
      <c r="A969" s="387"/>
      <c r="E969" s="389"/>
      <c r="F969" s="387"/>
      <c r="G969" s="387"/>
      <c r="N969" s="390"/>
    </row>
    <row r="970" spans="1:14" s="388" customFormat="1" ht="12.75">
      <c r="A970" s="387"/>
      <c r="E970" s="389"/>
      <c r="F970" s="387"/>
      <c r="G970" s="387"/>
      <c r="N970" s="390"/>
    </row>
    <row r="971" spans="1:14" s="388" customFormat="1" ht="12.75">
      <c r="A971" s="387"/>
      <c r="E971" s="389"/>
      <c r="F971" s="387"/>
      <c r="G971" s="387"/>
      <c r="N971" s="390"/>
    </row>
    <row r="972" spans="1:14" s="388" customFormat="1" ht="12.75">
      <c r="A972" s="387"/>
      <c r="E972" s="389"/>
      <c r="F972" s="387"/>
      <c r="G972" s="387"/>
      <c r="N972" s="390"/>
    </row>
    <row r="973" spans="1:14" s="388" customFormat="1" ht="12.75">
      <c r="A973" s="387"/>
      <c r="E973" s="389"/>
      <c r="F973" s="387"/>
      <c r="G973" s="387"/>
      <c r="N973" s="390"/>
    </row>
    <row r="974" spans="1:14" s="388" customFormat="1" ht="12.75">
      <c r="A974" s="387"/>
      <c r="E974" s="389"/>
      <c r="F974" s="387"/>
      <c r="G974" s="387"/>
      <c r="N974" s="390"/>
    </row>
    <row r="975" spans="1:14" s="388" customFormat="1" ht="12.75">
      <c r="A975" s="387"/>
      <c r="B975" s="393"/>
      <c r="C975" s="393"/>
      <c r="D975" s="393"/>
      <c r="E975" s="397"/>
      <c r="F975" s="391"/>
      <c r="G975" s="391"/>
      <c r="H975" s="393"/>
      <c r="N975" s="390"/>
    </row>
    <row r="976" spans="1:14" s="388" customFormat="1" ht="12.75">
      <c r="A976" s="387"/>
      <c r="B976" s="393"/>
      <c r="C976" s="393"/>
      <c r="D976" s="393"/>
      <c r="E976" s="397"/>
      <c r="F976" s="391"/>
      <c r="G976" s="391"/>
      <c r="H976" s="393"/>
      <c r="N976" s="390"/>
    </row>
    <row r="977" spans="1:14" s="388" customFormat="1" ht="12.75">
      <c r="A977" s="387"/>
      <c r="E977" s="389"/>
      <c r="F977" s="387"/>
      <c r="G977" s="387"/>
      <c r="N977" s="390"/>
    </row>
    <row r="978" spans="1:14" s="388" customFormat="1" ht="12.75">
      <c r="A978" s="387"/>
      <c r="E978" s="389"/>
      <c r="F978" s="387"/>
      <c r="G978" s="387"/>
      <c r="N978" s="390"/>
    </row>
    <row r="979" spans="1:14" s="388" customFormat="1" ht="12.75">
      <c r="A979" s="387"/>
      <c r="B979" s="393"/>
      <c r="C979" s="393"/>
      <c r="D979" s="393"/>
      <c r="E979" s="397"/>
      <c r="F979" s="391"/>
      <c r="G979" s="391"/>
      <c r="H979" s="393"/>
      <c r="N979" s="390"/>
    </row>
    <row r="980" spans="1:14" s="388" customFormat="1" ht="12.75">
      <c r="A980" s="387"/>
      <c r="B980" s="393"/>
      <c r="C980" s="393"/>
      <c r="D980" s="393"/>
      <c r="E980" s="397"/>
      <c r="F980" s="391"/>
      <c r="G980" s="391"/>
      <c r="H980" s="393"/>
      <c r="N980" s="390"/>
    </row>
    <row r="981" spans="1:14" s="388" customFormat="1" ht="12.75">
      <c r="A981" s="387"/>
      <c r="E981" s="389"/>
      <c r="F981" s="387"/>
      <c r="G981" s="387"/>
      <c r="N981" s="390"/>
    </row>
    <row r="982" spans="1:14" s="388" customFormat="1" ht="12.75">
      <c r="A982" s="387"/>
      <c r="E982" s="389"/>
      <c r="F982" s="387"/>
      <c r="G982" s="387"/>
      <c r="N982" s="390"/>
    </row>
    <row r="983" spans="1:14" s="388" customFormat="1" ht="12.75">
      <c r="A983" s="387"/>
      <c r="B983" s="393"/>
      <c r="C983" s="393"/>
      <c r="D983" s="393"/>
      <c r="E983" s="397"/>
      <c r="F983" s="391"/>
      <c r="G983" s="391"/>
      <c r="H983" s="393"/>
      <c r="N983" s="390"/>
    </row>
    <row r="984" spans="1:14" s="388" customFormat="1" ht="12.75">
      <c r="A984" s="387"/>
      <c r="E984" s="389"/>
      <c r="F984" s="387"/>
      <c r="G984" s="387"/>
      <c r="N984" s="390"/>
    </row>
    <row r="985" spans="1:14" s="388" customFormat="1" ht="12.75">
      <c r="A985" s="387"/>
      <c r="B985" s="393"/>
      <c r="C985" s="393"/>
      <c r="D985" s="393"/>
      <c r="E985" s="397"/>
      <c r="F985" s="391"/>
      <c r="G985" s="391"/>
      <c r="H985" s="393"/>
      <c r="N985" s="390"/>
    </row>
    <row r="986" spans="1:14" s="388" customFormat="1" ht="12.75">
      <c r="A986" s="387"/>
      <c r="E986" s="389"/>
      <c r="F986" s="387"/>
      <c r="G986" s="387"/>
      <c r="N986" s="390"/>
    </row>
    <row r="987" spans="1:14" s="388" customFormat="1" ht="12.75">
      <c r="A987" s="387"/>
      <c r="E987" s="389"/>
      <c r="F987" s="387"/>
      <c r="G987" s="387"/>
      <c r="N987" s="390"/>
    </row>
    <row r="988" spans="1:14" s="388" customFormat="1" ht="12.75">
      <c r="A988" s="387"/>
      <c r="E988" s="389"/>
      <c r="F988" s="387"/>
      <c r="G988" s="387"/>
      <c r="N988" s="390"/>
    </row>
    <row r="989" spans="1:14" s="388" customFormat="1" ht="12.75">
      <c r="A989" s="387"/>
      <c r="E989" s="389"/>
      <c r="F989" s="387"/>
      <c r="G989" s="387"/>
      <c r="N989" s="390"/>
    </row>
    <row r="990" spans="1:14" s="388" customFormat="1" ht="12.75">
      <c r="A990" s="387"/>
      <c r="E990" s="389"/>
      <c r="F990" s="387"/>
      <c r="G990" s="387"/>
      <c r="N990" s="390"/>
    </row>
    <row r="991" spans="1:14" s="388" customFormat="1" ht="12.75">
      <c r="A991" s="387"/>
      <c r="E991" s="389"/>
      <c r="F991" s="387"/>
      <c r="G991" s="387"/>
      <c r="N991" s="390"/>
    </row>
    <row r="992" spans="1:14" s="388" customFormat="1" ht="12.75">
      <c r="A992" s="387"/>
      <c r="E992" s="389"/>
      <c r="F992" s="387"/>
      <c r="G992" s="387"/>
      <c r="N992" s="390"/>
    </row>
    <row r="993" spans="1:14" s="388" customFormat="1" ht="12.75">
      <c r="A993" s="387"/>
      <c r="E993" s="389"/>
      <c r="F993" s="387"/>
      <c r="G993" s="387"/>
      <c r="N993" s="390"/>
    </row>
    <row r="994" spans="1:14" s="388" customFormat="1" ht="12.75">
      <c r="A994" s="387"/>
      <c r="E994" s="389"/>
      <c r="F994" s="387"/>
      <c r="G994" s="387"/>
      <c r="N994" s="390"/>
    </row>
    <row r="995" spans="1:14" s="388" customFormat="1" ht="12.75">
      <c r="A995" s="387"/>
      <c r="E995" s="389"/>
      <c r="F995" s="387"/>
      <c r="G995" s="387"/>
      <c r="N995" s="390"/>
    </row>
    <row r="996" spans="1:14" s="388" customFormat="1" ht="12.75">
      <c r="A996" s="387"/>
      <c r="E996" s="389"/>
      <c r="F996" s="387"/>
      <c r="G996" s="387"/>
      <c r="N996" s="390"/>
    </row>
    <row r="997" spans="1:14" s="388" customFormat="1" ht="12.75">
      <c r="A997" s="387"/>
      <c r="E997" s="389"/>
      <c r="F997" s="387"/>
      <c r="G997" s="387"/>
      <c r="N997" s="390"/>
    </row>
    <row r="998" spans="1:14" s="388" customFormat="1" ht="12.75">
      <c r="A998" s="387"/>
      <c r="E998" s="389"/>
      <c r="F998" s="387"/>
      <c r="G998" s="387"/>
      <c r="N998" s="390"/>
    </row>
    <row r="999" spans="1:14" s="388" customFormat="1" ht="12.75">
      <c r="A999" s="387"/>
      <c r="E999" s="389"/>
      <c r="F999" s="387"/>
      <c r="G999" s="387"/>
      <c r="N999" s="390"/>
    </row>
    <row r="1000" spans="1:14" s="388" customFormat="1" ht="12.75">
      <c r="A1000" s="387"/>
      <c r="B1000" s="393"/>
      <c r="C1000" s="393"/>
      <c r="D1000" s="393"/>
      <c r="E1000" s="397"/>
      <c r="F1000" s="391"/>
      <c r="G1000" s="391"/>
      <c r="H1000" s="393"/>
      <c r="N1000" s="390"/>
    </row>
    <row r="1001" spans="1:14" s="388" customFormat="1" ht="12.75">
      <c r="A1001" s="387"/>
      <c r="B1001" s="393"/>
      <c r="C1001" s="393"/>
      <c r="D1001" s="393"/>
      <c r="E1001" s="397"/>
      <c r="F1001" s="391"/>
      <c r="G1001" s="391"/>
      <c r="H1001" s="393"/>
      <c r="N1001" s="390"/>
    </row>
    <row r="1002" spans="1:14" s="388" customFormat="1" ht="12.75">
      <c r="A1002" s="387"/>
      <c r="B1002" s="393"/>
      <c r="C1002" s="393"/>
      <c r="D1002" s="393"/>
      <c r="E1002" s="397"/>
      <c r="F1002" s="391"/>
      <c r="G1002" s="391"/>
      <c r="H1002" s="393"/>
      <c r="N1002" s="390"/>
    </row>
    <row r="1003" spans="1:14" s="388" customFormat="1" ht="12.75">
      <c r="A1003" s="387"/>
      <c r="E1003" s="389"/>
      <c r="F1003" s="387"/>
      <c r="G1003" s="387"/>
      <c r="N1003" s="390"/>
    </row>
    <row r="1004" spans="1:14" s="388" customFormat="1" ht="12.75">
      <c r="A1004" s="387"/>
      <c r="E1004" s="389"/>
      <c r="F1004" s="387"/>
      <c r="G1004" s="387"/>
      <c r="N1004" s="390"/>
    </row>
    <row r="1005" spans="1:14" s="388" customFormat="1" ht="12.75">
      <c r="A1005" s="387"/>
      <c r="E1005" s="389"/>
      <c r="F1005" s="387"/>
      <c r="G1005" s="387"/>
      <c r="N1005" s="390"/>
    </row>
    <row r="1006" spans="1:14" s="388" customFormat="1" ht="12.75">
      <c r="A1006" s="387"/>
      <c r="B1006" s="393"/>
      <c r="C1006" s="393"/>
      <c r="D1006" s="393"/>
      <c r="E1006" s="397"/>
      <c r="F1006" s="391"/>
      <c r="G1006" s="391"/>
      <c r="H1006" s="393"/>
      <c r="N1006" s="390"/>
    </row>
    <row r="1007" spans="1:14" s="388" customFormat="1" ht="12.75">
      <c r="A1007" s="387"/>
      <c r="B1007" s="393"/>
      <c r="C1007" s="393"/>
      <c r="D1007" s="393"/>
      <c r="E1007" s="397"/>
      <c r="F1007" s="391"/>
      <c r="G1007" s="391"/>
      <c r="H1007" s="393"/>
      <c r="N1007" s="390"/>
    </row>
    <row r="1008" spans="1:14" s="388" customFormat="1" ht="12.75">
      <c r="A1008" s="387"/>
      <c r="B1008" s="393"/>
      <c r="C1008" s="393"/>
      <c r="D1008" s="393"/>
      <c r="E1008" s="397"/>
      <c r="F1008" s="391"/>
      <c r="G1008" s="391"/>
      <c r="H1008" s="393"/>
      <c r="N1008" s="390"/>
    </row>
    <row r="1009" spans="1:14" s="388" customFormat="1" ht="12.75">
      <c r="A1009" s="387"/>
      <c r="E1009" s="389"/>
      <c r="F1009" s="387"/>
      <c r="G1009" s="387"/>
      <c r="N1009" s="390"/>
    </row>
    <row r="1010" spans="1:14" s="388" customFormat="1" ht="12.75">
      <c r="A1010" s="387"/>
      <c r="E1010" s="389"/>
      <c r="F1010" s="387"/>
      <c r="G1010" s="387"/>
      <c r="N1010" s="390"/>
    </row>
    <row r="1012" spans="2:8" ht="12.75">
      <c r="B1012" s="388"/>
      <c r="C1012" s="388"/>
      <c r="D1012" s="388"/>
      <c r="E1012" s="389"/>
      <c r="F1012" s="387"/>
      <c r="G1012" s="387"/>
      <c r="H1012" s="388"/>
    </row>
    <row r="1013" spans="2:8" ht="12.75">
      <c r="B1013" s="388"/>
      <c r="C1013" s="388"/>
      <c r="D1013" s="388"/>
      <c r="E1013" s="389"/>
      <c r="F1013" s="387"/>
      <c r="G1013" s="387"/>
      <c r="H1013" s="388"/>
    </row>
    <row r="1014" spans="2:8" ht="12.75">
      <c r="B1014" s="388"/>
      <c r="C1014" s="388"/>
      <c r="D1014" s="388"/>
      <c r="E1014" s="389"/>
      <c r="F1014" s="387"/>
      <c r="G1014" s="387"/>
      <c r="H1014" s="388"/>
    </row>
    <row r="1016" spans="1:8" ht="12.75">
      <c r="A1016" s="393"/>
      <c r="B1016" s="388"/>
      <c r="C1016" s="388"/>
      <c r="D1016" s="388"/>
      <c r="E1016" s="389"/>
      <c r="F1016" s="387"/>
      <c r="G1016" s="387"/>
      <c r="H1016" s="388"/>
    </row>
    <row r="1017" spans="1:8" ht="12.75">
      <c r="A1017" s="393"/>
      <c r="B1017" s="388"/>
      <c r="C1017" s="388"/>
      <c r="D1017" s="388"/>
      <c r="E1017" s="389"/>
      <c r="F1017" s="387"/>
      <c r="G1017" s="387"/>
      <c r="H1017" s="388"/>
    </row>
    <row r="1018" spans="1:8" ht="12.75">
      <c r="A1018" s="393"/>
      <c r="B1018" s="388"/>
      <c r="C1018" s="388"/>
      <c r="D1018" s="388"/>
      <c r="E1018" s="389"/>
      <c r="F1018" s="387"/>
      <c r="G1018" s="387"/>
      <c r="H1018" s="388"/>
    </row>
    <row r="1019" spans="1:8" ht="12.75">
      <c r="A1019" s="393"/>
      <c r="B1019" s="388"/>
      <c r="C1019" s="388"/>
      <c r="D1019" s="388"/>
      <c r="E1019" s="389"/>
      <c r="F1019" s="387"/>
      <c r="G1019" s="387"/>
      <c r="H1019" s="388"/>
    </row>
    <row r="1020" spans="1:8" ht="12.75">
      <c r="A1020" s="393"/>
      <c r="B1020" s="388"/>
      <c r="C1020" s="388"/>
      <c r="D1020" s="388"/>
      <c r="E1020" s="389"/>
      <c r="F1020" s="387"/>
      <c r="G1020" s="387"/>
      <c r="H1020" s="388"/>
    </row>
    <row r="1021" spans="1:8" ht="12.75">
      <c r="A1021" s="393"/>
      <c r="B1021" s="388"/>
      <c r="C1021" s="388"/>
      <c r="D1021" s="388"/>
      <c r="E1021" s="389"/>
      <c r="F1021" s="387"/>
      <c r="G1021" s="387"/>
      <c r="H1021" s="388"/>
    </row>
    <row r="1023" spans="1:8" ht="12.75">
      <c r="A1023" s="393"/>
      <c r="B1023" s="388"/>
      <c r="C1023" s="388"/>
      <c r="D1023" s="388"/>
      <c r="E1023" s="389"/>
      <c r="F1023" s="387"/>
      <c r="G1023" s="387"/>
      <c r="H1023" s="388"/>
    </row>
    <row r="1027" spans="1:8" ht="12.75">
      <c r="A1027" s="393"/>
      <c r="B1027" s="388"/>
      <c r="C1027" s="388"/>
      <c r="D1027" s="388"/>
      <c r="E1027" s="389"/>
      <c r="F1027" s="387"/>
      <c r="G1027" s="387"/>
      <c r="H1027" s="388"/>
    </row>
    <row r="1028" spans="1:8" ht="12.75">
      <c r="A1028" s="393"/>
      <c r="B1028" s="388"/>
      <c r="C1028" s="388"/>
      <c r="D1028" s="388"/>
      <c r="E1028" s="389"/>
      <c r="F1028" s="387"/>
      <c r="G1028" s="387"/>
      <c r="H1028" s="388"/>
    </row>
    <row r="1029" spans="1:8" ht="12.75">
      <c r="A1029" s="393"/>
      <c r="B1029" s="388"/>
      <c r="C1029" s="388"/>
      <c r="D1029" s="388"/>
      <c r="E1029" s="389"/>
      <c r="F1029" s="387"/>
      <c r="G1029" s="387"/>
      <c r="H1029" s="388"/>
    </row>
    <row r="1030" spans="1:8" ht="12.75">
      <c r="A1030" s="393"/>
      <c r="B1030" s="388"/>
      <c r="C1030" s="388"/>
      <c r="D1030" s="388"/>
      <c r="E1030" s="389"/>
      <c r="F1030" s="387"/>
      <c r="G1030" s="387"/>
      <c r="H1030" s="388"/>
    </row>
    <row r="1033" spans="1:8" ht="12.75">
      <c r="A1033" s="393"/>
      <c r="B1033" s="388"/>
      <c r="C1033" s="388"/>
      <c r="D1033" s="388"/>
      <c r="E1033" s="389"/>
      <c r="F1033" s="387"/>
      <c r="G1033" s="387"/>
      <c r="H1033" s="388"/>
    </row>
    <row r="1035" spans="1:8" ht="12.75">
      <c r="A1035" s="393"/>
      <c r="B1035" s="388"/>
      <c r="C1035" s="388"/>
      <c r="D1035" s="388"/>
      <c r="E1035" s="389"/>
      <c r="F1035" s="387"/>
      <c r="G1035" s="387"/>
      <c r="H1035" s="388"/>
    </row>
    <row r="1037" spans="1:8" ht="12.75">
      <c r="A1037" s="393"/>
      <c r="B1037" s="388"/>
      <c r="C1037" s="388"/>
      <c r="D1037" s="388"/>
      <c r="E1037" s="389"/>
      <c r="F1037" s="387"/>
      <c r="G1037" s="387"/>
      <c r="H1037" s="388"/>
    </row>
    <row r="1038" spans="1:8" ht="12.75">
      <c r="A1038" s="393"/>
      <c r="B1038" s="388"/>
      <c r="C1038" s="388"/>
      <c r="D1038" s="388"/>
      <c r="E1038" s="389"/>
      <c r="F1038" s="387"/>
      <c r="G1038" s="387"/>
      <c r="H1038" s="388"/>
    </row>
    <row r="1041" spans="1:8" ht="12.75">
      <c r="A1041" s="393"/>
      <c r="B1041" s="388"/>
      <c r="C1041" s="388"/>
      <c r="D1041" s="388"/>
      <c r="E1041" s="389"/>
      <c r="F1041" s="387"/>
      <c r="G1041" s="387"/>
      <c r="H1041" s="388"/>
    </row>
    <row r="1042" spans="1:8" ht="12.75">
      <c r="A1042" s="393"/>
      <c r="B1042" s="388"/>
      <c r="C1042" s="388"/>
      <c r="D1042" s="388"/>
      <c r="E1042" s="389"/>
      <c r="F1042" s="387"/>
      <c r="G1042" s="387"/>
      <c r="H1042" s="388"/>
    </row>
    <row r="1043" spans="1:8" ht="12.75">
      <c r="A1043" s="393"/>
      <c r="B1043" s="388"/>
      <c r="C1043" s="388"/>
      <c r="D1043" s="388"/>
      <c r="E1043" s="389"/>
      <c r="F1043" s="387"/>
      <c r="G1043" s="387"/>
      <c r="H1043" s="388"/>
    </row>
    <row r="1044" spans="1:8" ht="12.75">
      <c r="A1044" s="393"/>
      <c r="B1044" s="388"/>
      <c r="C1044" s="388"/>
      <c r="D1044" s="388"/>
      <c r="E1044" s="389"/>
      <c r="F1044" s="387"/>
      <c r="G1044" s="387"/>
      <c r="H1044" s="388"/>
    </row>
    <row r="1045" spans="1:8" ht="12.75">
      <c r="A1045" s="393"/>
      <c r="B1045" s="388"/>
      <c r="C1045" s="388"/>
      <c r="D1045" s="388"/>
      <c r="E1045" s="389"/>
      <c r="F1045" s="387"/>
      <c r="G1045" s="387"/>
      <c r="H1045" s="388"/>
    </row>
    <row r="1046" spans="1:8" ht="12.75">
      <c r="A1046" s="393"/>
      <c r="B1046" s="388"/>
      <c r="C1046" s="388"/>
      <c r="D1046" s="388"/>
      <c r="E1046" s="389"/>
      <c r="F1046" s="387"/>
      <c r="G1046" s="387"/>
      <c r="H1046" s="388"/>
    </row>
    <row r="1047" spans="1:8" ht="12.75">
      <c r="A1047" s="393"/>
      <c r="B1047" s="388"/>
      <c r="C1047" s="388"/>
      <c r="D1047" s="388"/>
      <c r="E1047" s="389"/>
      <c r="F1047" s="387"/>
      <c r="G1047" s="387"/>
      <c r="H1047" s="388"/>
    </row>
    <row r="1048" spans="1:8" ht="12.75">
      <c r="A1048" s="393"/>
      <c r="B1048" s="388"/>
      <c r="C1048" s="388"/>
      <c r="D1048" s="388"/>
      <c r="E1048" s="389"/>
      <c r="F1048" s="387"/>
      <c r="G1048" s="387"/>
      <c r="H1048" s="388"/>
    </row>
    <row r="1049" spans="1:8" ht="12.75">
      <c r="A1049" s="393"/>
      <c r="B1049" s="388"/>
      <c r="C1049" s="388"/>
      <c r="D1049" s="388"/>
      <c r="E1049" s="389"/>
      <c r="F1049" s="387"/>
      <c r="G1049" s="387"/>
      <c r="H1049" s="388"/>
    </row>
    <row r="1051" spans="1:8" ht="12.75">
      <c r="A1051" s="393"/>
      <c r="B1051" s="388"/>
      <c r="C1051" s="388"/>
      <c r="D1051" s="388"/>
      <c r="E1051" s="389"/>
      <c r="F1051" s="387"/>
      <c r="G1051" s="387"/>
      <c r="H1051" s="388"/>
    </row>
    <row r="1052" spans="1:8" ht="12.75">
      <c r="A1052" s="393"/>
      <c r="B1052" s="388"/>
      <c r="C1052" s="388"/>
      <c r="D1052" s="388"/>
      <c r="E1052" s="389"/>
      <c r="F1052" s="387"/>
      <c r="G1052" s="387"/>
      <c r="H1052" s="388"/>
    </row>
    <row r="1053" spans="1:8" ht="12.75">
      <c r="A1053" s="393"/>
      <c r="B1053" s="388"/>
      <c r="C1053" s="388"/>
      <c r="D1053" s="388"/>
      <c r="E1053" s="389"/>
      <c r="F1053" s="387"/>
      <c r="G1053" s="387"/>
      <c r="H1053" s="388"/>
    </row>
    <row r="1054" spans="1:8" ht="12.75">
      <c r="A1054" s="393"/>
      <c r="B1054" s="388"/>
      <c r="C1054" s="388"/>
      <c r="D1054" s="388"/>
      <c r="E1054" s="389"/>
      <c r="F1054" s="387"/>
      <c r="G1054" s="387"/>
      <c r="H1054" s="388"/>
    </row>
    <row r="1056" spans="1:8" ht="12.75">
      <c r="A1056" s="393"/>
      <c r="B1056" s="388"/>
      <c r="C1056" s="388"/>
      <c r="D1056" s="388"/>
      <c r="E1056" s="389"/>
      <c r="F1056" s="387"/>
      <c r="G1056" s="387"/>
      <c r="H1056" s="388"/>
    </row>
    <row r="1059" spans="1:8" ht="12.75">
      <c r="A1059" s="393"/>
      <c r="B1059" s="388"/>
      <c r="C1059" s="388"/>
      <c r="D1059" s="388"/>
      <c r="E1059" s="389"/>
      <c r="F1059" s="387"/>
      <c r="G1059" s="387"/>
      <c r="H1059" s="388"/>
    </row>
    <row r="1062" spans="1:8" ht="12.75">
      <c r="A1062" s="393"/>
      <c r="B1062" s="388"/>
      <c r="C1062" s="388"/>
      <c r="D1062" s="388"/>
      <c r="E1062" s="389"/>
      <c r="F1062" s="387"/>
      <c r="G1062" s="387"/>
      <c r="H1062" s="388"/>
    </row>
    <row r="1063" spans="1:8" ht="12.75">
      <c r="A1063" s="393"/>
      <c r="B1063" s="388"/>
      <c r="C1063" s="388"/>
      <c r="D1063" s="388"/>
      <c r="E1063" s="389"/>
      <c r="F1063" s="387"/>
      <c r="G1063" s="387"/>
      <c r="H1063" s="388"/>
    </row>
    <row r="1064" spans="1:8" ht="12.75">
      <c r="A1064" s="393"/>
      <c r="B1064" s="388"/>
      <c r="C1064" s="388"/>
      <c r="D1064" s="388"/>
      <c r="E1064" s="389"/>
      <c r="F1064" s="387"/>
      <c r="G1064" s="387"/>
      <c r="H1064" s="388"/>
    </row>
    <row r="1065" spans="1:8" ht="12.75">
      <c r="A1065" s="393"/>
      <c r="B1065" s="388"/>
      <c r="C1065" s="388"/>
      <c r="D1065" s="388"/>
      <c r="E1065" s="389"/>
      <c r="F1065" s="387"/>
      <c r="G1065" s="387"/>
      <c r="H1065" s="388"/>
    </row>
    <row r="1067" spans="1:8" ht="12.75">
      <c r="A1067" s="393"/>
      <c r="B1067" s="388"/>
      <c r="C1067" s="388"/>
      <c r="D1067" s="388"/>
      <c r="E1067" s="389"/>
      <c r="F1067" s="387"/>
      <c r="G1067" s="387"/>
      <c r="H1067" s="388"/>
    </row>
    <row r="1068" spans="1:8" ht="12.75">
      <c r="A1068" s="393"/>
      <c r="B1068" s="388"/>
      <c r="C1068" s="388"/>
      <c r="D1068" s="388"/>
      <c r="E1068" s="389"/>
      <c r="F1068" s="387"/>
      <c r="G1068" s="387"/>
      <c r="H1068" s="388"/>
    </row>
    <row r="1069" spans="1:8" ht="12.75">
      <c r="A1069" s="393"/>
      <c r="B1069" s="388"/>
      <c r="C1069" s="388"/>
      <c r="D1069" s="388"/>
      <c r="E1069" s="389"/>
      <c r="F1069" s="387"/>
      <c r="G1069" s="387"/>
      <c r="H1069" s="388"/>
    </row>
    <row r="1070" spans="1:8" ht="12.75">
      <c r="A1070" s="393"/>
      <c r="B1070" s="388"/>
      <c r="C1070" s="388"/>
      <c r="D1070" s="388"/>
      <c r="E1070" s="389"/>
      <c r="F1070" s="387"/>
      <c r="G1070" s="387"/>
      <c r="H1070" s="388"/>
    </row>
    <row r="1071" spans="1:8" ht="12.75">
      <c r="A1071" s="393"/>
      <c r="B1071" s="388"/>
      <c r="C1071" s="388"/>
      <c r="D1071" s="388"/>
      <c r="E1071" s="389"/>
      <c r="F1071" s="387"/>
      <c r="G1071" s="387"/>
      <c r="H1071" s="388"/>
    </row>
    <row r="1072" spans="1:8" ht="12.75">
      <c r="A1072" s="393"/>
      <c r="B1072" s="388"/>
      <c r="C1072" s="388"/>
      <c r="D1072" s="388"/>
      <c r="E1072" s="389"/>
      <c r="F1072" s="387"/>
      <c r="G1072" s="387"/>
      <c r="H1072" s="388"/>
    </row>
    <row r="1073" spans="1:8" ht="12.75">
      <c r="A1073" s="393"/>
      <c r="B1073" s="388"/>
      <c r="C1073" s="388"/>
      <c r="D1073" s="388"/>
      <c r="E1073" s="389"/>
      <c r="F1073" s="387"/>
      <c r="G1073" s="387"/>
      <c r="H1073" s="388"/>
    </row>
    <row r="1074" spans="1:8" ht="12.75">
      <c r="A1074" s="393"/>
      <c r="B1074" s="388"/>
      <c r="C1074" s="388"/>
      <c r="D1074" s="388"/>
      <c r="E1074" s="389"/>
      <c r="F1074" s="387"/>
      <c r="G1074" s="387"/>
      <c r="H1074" s="388"/>
    </row>
    <row r="1076" spans="1:8" ht="12.75">
      <c r="A1076" s="393"/>
      <c r="B1076" s="388"/>
      <c r="C1076" s="388"/>
      <c r="D1076" s="388"/>
      <c r="E1076" s="389"/>
      <c r="F1076" s="387"/>
      <c r="G1076" s="387"/>
      <c r="H1076" s="388"/>
    </row>
    <row r="1079" spans="1:8" ht="12.75">
      <c r="A1079" s="393"/>
      <c r="B1079" s="388"/>
      <c r="C1079" s="388"/>
      <c r="D1079" s="388"/>
      <c r="E1079" s="389"/>
      <c r="F1079" s="387"/>
      <c r="G1079" s="387"/>
      <c r="H1079" s="388"/>
    </row>
    <row r="1082" spans="1:8" ht="12.75">
      <c r="A1082" s="393"/>
      <c r="B1082" s="388"/>
      <c r="C1082" s="388"/>
      <c r="D1082" s="388"/>
      <c r="E1082" s="389"/>
      <c r="F1082" s="387"/>
      <c r="G1082" s="387"/>
      <c r="H1082" s="388"/>
    </row>
    <row r="1083" spans="1:8" ht="12.75">
      <c r="A1083" s="393"/>
      <c r="B1083" s="388"/>
      <c r="C1083" s="388"/>
      <c r="D1083" s="388"/>
      <c r="E1083" s="389"/>
      <c r="F1083" s="387"/>
      <c r="G1083" s="387"/>
      <c r="H1083" s="388"/>
    </row>
    <row r="1084" spans="1:8" ht="12.75">
      <c r="A1084" s="393"/>
      <c r="B1084" s="388"/>
      <c r="C1084" s="388"/>
      <c r="D1084" s="388"/>
      <c r="E1084" s="389"/>
      <c r="F1084" s="387"/>
      <c r="G1084" s="387"/>
      <c r="H1084" s="388"/>
    </row>
    <row r="1085" spans="1:8" ht="12.75">
      <c r="A1085" s="393"/>
      <c r="B1085" s="388"/>
      <c r="C1085" s="388"/>
      <c r="D1085" s="388"/>
      <c r="E1085" s="389"/>
      <c r="F1085" s="387"/>
      <c r="G1085" s="387"/>
      <c r="H1085" s="388"/>
    </row>
    <row r="1086" spans="1:8" ht="12.75">
      <c r="A1086" s="393"/>
      <c r="B1086" s="388"/>
      <c r="C1086" s="388"/>
      <c r="D1086" s="388"/>
      <c r="E1086" s="389"/>
      <c r="F1086" s="387"/>
      <c r="G1086" s="387"/>
      <c r="H1086" s="388"/>
    </row>
    <row r="1089" spans="1:8" ht="12.75">
      <c r="A1089" s="393"/>
      <c r="B1089" s="388"/>
      <c r="C1089" s="388"/>
      <c r="D1089" s="388"/>
      <c r="E1089" s="389"/>
      <c r="F1089" s="387"/>
      <c r="G1089" s="387"/>
      <c r="H1089" s="388"/>
    </row>
    <row r="1091" spans="1:8" ht="12.75">
      <c r="A1091" s="393"/>
      <c r="B1091" s="388"/>
      <c r="C1091" s="388"/>
      <c r="D1091" s="388"/>
      <c r="E1091" s="389"/>
      <c r="F1091" s="387"/>
      <c r="G1091" s="387"/>
      <c r="H1091" s="388"/>
    </row>
    <row r="1093" spans="1:8" ht="12.75">
      <c r="A1093" s="393"/>
      <c r="B1093" s="388"/>
      <c r="C1093" s="388"/>
      <c r="D1093" s="388"/>
      <c r="E1093" s="389"/>
      <c r="F1093" s="387"/>
      <c r="G1093" s="387"/>
      <c r="H1093" s="388"/>
    </row>
    <row r="1094" spans="1:8" ht="12.75">
      <c r="A1094" s="393"/>
      <c r="B1094" s="388"/>
      <c r="C1094" s="388"/>
      <c r="D1094" s="388"/>
      <c r="E1094" s="389"/>
      <c r="F1094" s="387"/>
      <c r="G1094" s="387"/>
      <c r="H1094" s="388"/>
    </row>
    <row r="1095" spans="1:8" ht="12.75">
      <c r="A1095" s="393"/>
      <c r="B1095" s="388"/>
      <c r="C1095" s="388"/>
      <c r="D1095" s="388"/>
      <c r="E1095" s="389"/>
      <c r="F1095" s="387"/>
      <c r="G1095" s="387"/>
      <c r="H1095" s="388"/>
    </row>
    <row r="1096" spans="1:8" ht="12.75">
      <c r="A1096" s="393"/>
      <c r="B1096" s="388"/>
      <c r="C1096" s="388"/>
      <c r="D1096" s="388"/>
      <c r="E1096" s="389"/>
      <c r="F1096" s="387"/>
      <c r="G1096" s="387"/>
      <c r="H1096" s="388"/>
    </row>
    <row r="1098" spans="1:8" ht="12.75">
      <c r="A1098" s="393"/>
      <c r="B1098" s="388"/>
      <c r="C1098" s="388"/>
      <c r="D1098" s="388"/>
      <c r="E1098" s="389"/>
      <c r="F1098" s="387"/>
      <c r="G1098" s="387"/>
      <c r="H1098" s="388"/>
    </row>
    <row r="1099" spans="1:8" ht="12.75">
      <c r="A1099" s="393"/>
      <c r="B1099" s="388"/>
      <c r="C1099" s="388"/>
      <c r="D1099" s="388"/>
      <c r="E1099" s="389"/>
      <c r="F1099" s="387"/>
      <c r="G1099" s="387"/>
      <c r="H1099" s="388"/>
    </row>
    <row r="1100" spans="1:8" ht="12.75">
      <c r="A1100" s="393"/>
      <c r="B1100" s="388"/>
      <c r="C1100" s="388"/>
      <c r="D1100" s="388"/>
      <c r="E1100" s="389"/>
      <c r="F1100" s="387"/>
      <c r="G1100" s="387"/>
      <c r="H1100" s="388"/>
    </row>
    <row r="1102" spans="1:8" ht="12.75">
      <c r="A1102" s="393"/>
      <c r="B1102" s="388"/>
      <c r="C1102" s="388"/>
      <c r="D1102" s="388"/>
      <c r="E1102" s="389"/>
      <c r="F1102" s="387"/>
      <c r="G1102" s="387"/>
      <c r="H1102" s="388"/>
    </row>
    <row r="1103" spans="1:8" ht="12.75">
      <c r="A1103" s="393"/>
      <c r="B1103" s="388"/>
      <c r="C1103" s="388"/>
      <c r="D1103" s="388"/>
      <c r="E1103" s="389"/>
      <c r="F1103" s="387"/>
      <c r="G1103" s="387"/>
      <c r="H1103" s="388"/>
    </row>
    <row r="1104" spans="1:8" ht="12.75">
      <c r="A1104" s="393"/>
      <c r="B1104" s="388"/>
      <c r="C1104" s="388"/>
      <c r="D1104" s="388"/>
      <c r="E1104" s="389"/>
      <c r="F1104" s="387"/>
      <c r="G1104" s="387"/>
      <c r="H1104" s="388"/>
    </row>
    <row r="1105" spans="1:8" ht="12.75">
      <c r="A1105" s="393"/>
      <c r="B1105" s="388"/>
      <c r="C1105" s="388"/>
      <c r="D1105" s="388"/>
      <c r="E1105" s="389"/>
      <c r="F1105" s="387"/>
      <c r="G1105" s="387"/>
      <c r="H1105" s="388"/>
    </row>
    <row r="1106" spans="1:8" ht="12.75">
      <c r="A1106" s="393"/>
      <c r="B1106" s="388"/>
      <c r="C1106" s="388"/>
      <c r="D1106" s="388"/>
      <c r="E1106" s="389"/>
      <c r="F1106" s="387"/>
      <c r="G1106" s="387"/>
      <c r="H1106" s="388"/>
    </row>
    <row r="1107" spans="1:8" ht="12.75">
      <c r="A1107" s="393"/>
      <c r="B1107" s="388"/>
      <c r="C1107" s="388"/>
      <c r="D1107" s="388"/>
      <c r="E1107" s="389"/>
      <c r="F1107" s="387"/>
      <c r="G1107" s="387"/>
      <c r="H1107" s="388"/>
    </row>
    <row r="1108" spans="1:8" ht="12.75">
      <c r="A1108" s="393"/>
      <c r="B1108" s="388"/>
      <c r="C1108" s="388"/>
      <c r="D1108" s="388"/>
      <c r="E1108" s="389"/>
      <c r="F1108" s="387"/>
      <c r="G1108" s="387"/>
      <c r="H1108" s="388"/>
    </row>
    <row r="1109" spans="1:8" ht="12.75">
      <c r="A1109" s="393"/>
      <c r="B1109" s="388"/>
      <c r="C1109" s="388"/>
      <c r="D1109" s="388"/>
      <c r="E1109" s="389"/>
      <c r="F1109" s="387"/>
      <c r="G1109" s="387"/>
      <c r="H1109" s="388"/>
    </row>
    <row r="1111" spans="1:8" ht="12.75">
      <c r="A1111" s="393"/>
      <c r="B1111" s="388"/>
      <c r="C1111" s="388"/>
      <c r="D1111" s="388"/>
      <c r="E1111" s="389"/>
      <c r="F1111" s="387"/>
      <c r="G1111" s="387"/>
      <c r="H1111" s="388"/>
    </row>
    <row r="1112" spans="1:8" ht="12.75">
      <c r="A1112" s="393"/>
      <c r="B1112" s="388"/>
      <c r="C1112" s="388"/>
      <c r="D1112" s="388"/>
      <c r="E1112" s="389"/>
      <c r="F1112" s="387"/>
      <c r="G1112" s="387"/>
      <c r="H1112" s="388"/>
    </row>
    <row r="1115" spans="1:8" ht="12.75">
      <c r="A1115" s="393"/>
      <c r="B1115" s="388"/>
      <c r="C1115" s="388"/>
      <c r="D1115" s="388"/>
      <c r="E1115" s="389"/>
      <c r="F1115" s="387"/>
      <c r="G1115" s="387"/>
      <c r="H1115" s="388"/>
    </row>
    <row r="1119" spans="1:8" ht="12.75">
      <c r="A1119" s="393"/>
      <c r="B1119" s="388"/>
      <c r="C1119" s="388"/>
      <c r="D1119" s="388"/>
      <c r="E1119" s="389"/>
      <c r="F1119" s="387"/>
      <c r="G1119" s="387"/>
      <c r="H1119" s="388"/>
    </row>
    <row r="1120" spans="1:8" ht="12.75">
      <c r="A1120" s="393"/>
      <c r="B1120" s="388"/>
      <c r="C1120" s="388"/>
      <c r="D1120" s="388"/>
      <c r="E1120" s="389"/>
      <c r="F1120" s="387"/>
      <c r="G1120" s="387"/>
      <c r="H1120" s="388"/>
    </row>
    <row r="1121" spans="1:8" ht="12.75">
      <c r="A1121" s="393"/>
      <c r="B1121" s="388"/>
      <c r="C1121" s="388"/>
      <c r="D1121" s="388"/>
      <c r="E1121" s="389"/>
      <c r="F1121" s="387"/>
      <c r="G1121" s="387"/>
      <c r="H1121" s="388"/>
    </row>
    <row r="1122" spans="1:8" ht="12.75">
      <c r="A1122" s="393"/>
      <c r="B1122" s="388"/>
      <c r="C1122" s="388"/>
      <c r="D1122" s="388"/>
      <c r="E1122" s="389"/>
      <c r="F1122" s="387"/>
      <c r="G1122" s="387"/>
      <c r="H1122" s="388"/>
    </row>
    <row r="1123" spans="1:8" ht="12.75">
      <c r="A1123" s="393"/>
      <c r="B1123" s="388"/>
      <c r="C1123" s="388"/>
      <c r="D1123" s="388"/>
      <c r="E1123" s="389"/>
      <c r="F1123" s="387"/>
      <c r="G1123" s="387"/>
      <c r="H1123" s="388"/>
    </row>
    <row r="1128" spans="1:8" ht="12.75">
      <c r="A1128" s="393"/>
      <c r="B1128" s="388"/>
      <c r="C1128" s="388"/>
      <c r="D1128" s="388"/>
      <c r="E1128" s="389"/>
      <c r="F1128" s="387"/>
      <c r="G1128" s="387"/>
      <c r="H1128" s="388"/>
    </row>
    <row r="1129" spans="1:8" ht="12.75">
      <c r="A1129" s="393"/>
      <c r="B1129" s="388"/>
      <c r="C1129" s="388"/>
      <c r="D1129" s="388"/>
      <c r="E1129" s="389"/>
      <c r="F1129" s="387"/>
      <c r="G1129" s="387"/>
      <c r="H1129" s="388"/>
    </row>
    <row r="1130" spans="1:8" ht="12.75">
      <c r="A1130" s="393"/>
      <c r="B1130" s="388"/>
      <c r="C1130" s="388"/>
      <c r="D1130" s="388"/>
      <c r="E1130" s="389"/>
      <c r="F1130" s="387"/>
      <c r="G1130" s="387"/>
      <c r="H1130" s="388"/>
    </row>
    <row r="1133" spans="1:8" ht="12.75">
      <c r="A1133" s="393"/>
      <c r="B1133" s="388"/>
      <c r="C1133" s="388"/>
      <c r="D1133" s="388"/>
      <c r="E1133" s="389"/>
      <c r="F1133" s="387"/>
      <c r="G1133" s="387"/>
      <c r="H1133" s="388"/>
    </row>
    <row r="1134" spans="1:8" ht="12.75">
      <c r="A1134" s="393"/>
      <c r="B1134" s="388"/>
      <c r="C1134" s="388"/>
      <c r="D1134" s="388"/>
      <c r="E1134" s="389"/>
      <c r="F1134" s="387"/>
      <c r="G1134" s="387"/>
      <c r="H1134" s="388"/>
    </row>
    <row r="1135" spans="1:8" ht="12.75">
      <c r="A1135" s="393"/>
      <c r="B1135" s="388"/>
      <c r="C1135" s="388"/>
      <c r="D1135" s="388"/>
      <c r="E1135" s="389"/>
      <c r="F1135" s="387"/>
      <c r="G1135" s="387"/>
      <c r="H1135" s="388"/>
    </row>
    <row r="1136" spans="1:8" ht="12.75">
      <c r="A1136" s="393"/>
      <c r="B1136" s="388"/>
      <c r="C1136" s="388"/>
      <c r="D1136" s="388"/>
      <c r="E1136" s="389"/>
      <c r="F1136" s="387"/>
      <c r="G1136" s="387"/>
      <c r="H1136" s="388"/>
    </row>
    <row r="1137" spans="1:8" ht="12.75">
      <c r="A1137" s="393"/>
      <c r="B1137" s="388"/>
      <c r="C1137" s="388"/>
      <c r="D1137" s="388"/>
      <c r="E1137" s="389"/>
      <c r="F1137" s="387"/>
      <c r="G1137" s="387"/>
      <c r="H1137" s="388"/>
    </row>
    <row r="1138" spans="1:8" ht="12.75">
      <c r="A1138" s="393"/>
      <c r="B1138" s="388"/>
      <c r="C1138" s="388"/>
      <c r="D1138" s="388"/>
      <c r="E1138" s="389"/>
      <c r="F1138" s="387"/>
      <c r="G1138" s="387"/>
      <c r="H1138" s="388"/>
    </row>
    <row r="1139" spans="1:8" ht="12.75">
      <c r="A1139" s="393"/>
      <c r="B1139" s="388"/>
      <c r="C1139" s="388"/>
      <c r="D1139" s="388"/>
      <c r="E1139" s="389"/>
      <c r="F1139" s="387"/>
      <c r="G1139" s="387"/>
      <c r="H1139" s="388"/>
    </row>
    <row r="1140" spans="1:8" ht="12.75">
      <c r="A1140" s="393"/>
      <c r="B1140" s="388"/>
      <c r="C1140" s="388"/>
      <c r="D1140" s="388"/>
      <c r="E1140" s="389"/>
      <c r="F1140" s="387"/>
      <c r="G1140" s="387"/>
      <c r="H1140" s="388"/>
    </row>
    <row r="1141" spans="1:8" ht="12.75">
      <c r="A1141" s="393"/>
      <c r="B1141" s="388"/>
      <c r="C1141" s="388"/>
      <c r="D1141" s="388"/>
      <c r="E1141" s="389"/>
      <c r="F1141" s="387"/>
      <c r="G1141" s="387"/>
      <c r="H1141" s="388"/>
    </row>
    <row r="1142" spans="1:8" ht="12.75">
      <c r="A1142" s="393"/>
      <c r="B1142" s="388"/>
      <c r="C1142" s="388"/>
      <c r="D1142" s="388"/>
      <c r="E1142" s="389"/>
      <c r="F1142" s="387"/>
      <c r="G1142" s="387"/>
      <c r="H1142" s="388"/>
    </row>
    <row r="1143" spans="1:8" ht="12.75">
      <c r="A1143" s="393"/>
      <c r="B1143" s="388"/>
      <c r="C1143" s="388"/>
      <c r="D1143" s="388"/>
      <c r="E1143" s="389"/>
      <c r="F1143" s="387"/>
      <c r="G1143" s="387"/>
      <c r="H1143" s="388"/>
    </row>
    <row r="1144" spans="1:8" ht="12.75">
      <c r="A1144" s="393"/>
      <c r="B1144" s="388"/>
      <c r="C1144" s="388"/>
      <c r="D1144" s="388"/>
      <c r="E1144" s="389"/>
      <c r="F1144" s="387"/>
      <c r="G1144" s="387"/>
      <c r="H1144" s="388"/>
    </row>
    <row r="1145" spans="1:8" ht="12.75">
      <c r="A1145" s="393"/>
      <c r="B1145" s="388"/>
      <c r="C1145" s="388"/>
      <c r="D1145" s="388"/>
      <c r="E1145" s="389"/>
      <c r="F1145" s="387"/>
      <c r="G1145" s="387"/>
      <c r="H1145" s="388"/>
    </row>
    <row r="1146" spans="1:8" ht="12.75">
      <c r="A1146" s="393"/>
      <c r="B1146" s="388"/>
      <c r="C1146" s="388"/>
      <c r="D1146" s="388"/>
      <c r="E1146" s="389"/>
      <c r="F1146" s="387"/>
      <c r="G1146" s="387"/>
      <c r="H1146" s="388"/>
    </row>
    <row r="1147" spans="1:8" ht="12.75">
      <c r="A1147" s="393"/>
      <c r="B1147" s="388"/>
      <c r="C1147" s="388"/>
      <c r="D1147" s="388"/>
      <c r="E1147" s="389"/>
      <c r="F1147" s="387"/>
      <c r="G1147" s="387"/>
      <c r="H1147" s="388"/>
    </row>
    <row r="1148" spans="1:8" ht="12.75">
      <c r="A1148" s="393"/>
      <c r="B1148" s="388"/>
      <c r="C1148" s="388"/>
      <c r="D1148" s="388"/>
      <c r="E1148" s="389"/>
      <c r="F1148" s="387"/>
      <c r="G1148" s="387"/>
      <c r="H1148" s="388"/>
    </row>
    <row r="1149" spans="1:8" ht="12.75">
      <c r="A1149" s="393"/>
      <c r="B1149" s="388"/>
      <c r="C1149" s="388"/>
      <c r="D1149" s="388"/>
      <c r="E1149" s="389"/>
      <c r="F1149" s="387"/>
      <c r="G1149" s="387"/>
      <c r="H1149" s="388"/>
    </row>
    <row r="1150" spans="1:8" ht="12.75">
      <c r="A1150" s="393"/>
      <c r="B1150" s="388"/>
      <c r="C1150" s="388"/>
      <c r="D1150" s="388"/>
      <c r="E1150" s="389"/>
      <c r="F1150" s="387"/>
      <c r="G1150" s="387"/>
      <c r="H1150" s="388"/>
    </row>
    <row r="1151" spans="1:8" ht="12.75">
      <c r="A1151" s="393"/>
      <c r="B1151" s="388"/>
      <c r="C1151" s="388"/>
      <c r="D1151" s="388"/>
      <c r="E1151" s="389"/>
      <c r="F1151" s="387"/>
      <c r="G1151" s="387"/>
      <c r="H1151" s="388"/>
    </row>
    <row r="1152" spans="1:8" ht="12.75">
      <c r="A1152" s="393"/>
      <c r="B1152" s="388"/>
      <c r="C1152" s="388"/>
      <c r="D1152" s="388"/>
      <c r="E1152" s="389"/>
      <c r="F1152" s="387"/>
      <c r="G1152" s="387"/>
      <c r="H1152" s="388"/>
    </row>
    <row r="1153" spans="1:8" ht="12.75">
      <c r="A1153" s="393"/>
      <c r="B1153" s="388"/>
      <c r="C1153" s="388"/>
      <c r="D1153" s="388"/>
      <c r="E1153" s="389"/>
      <c r="F1153" s="387"/>
      <c r="G1153" s="387"/>
      <c r="H1153" s="388"/>
    </row>
    <row r="1154" spans="1:8" ht="12.75">
      <c r="A1154" s="393"/>
      <c r="B1154" s="388"/>
      <c r="C1154" s="388"/>
      <c r="D1154" s="388"/>
      <c r="E1154" s="389"/>
      <c r="F1154" s="387"/>
      <c r="G1154" s="387"/>
      <c r="H1154" s="388"/>
    </row>
    <row r="1155" spans="1:8" ht="12.75">
      <c r="A1155" s="393"/>
      <c r="B1155" s="388"/>
      <c r="C1155" s="388"/>
      <c r="D1155" s="388"/>
      <c r="E1155" s="389"/>
      <c r="F1155" s="387"/>
      <c r="G1155" s="387"/>
      <c r="H1155" s="388"/>
    </row>
    <row r="1156" spans="1:8" ht="12.75">
      <c r="A1156" s="393"/>
      <c r="B1156" s="388"/>
      <c r="C1156" s="388"/>
      <c r="D1156" s="388"/>
      <c r="E1156" s="389"/>
      <c r="F1156" s="387"/>
      <c r="G1156" s="387"/>
      <c r="H1156" s="388"/>
    </row>
    <row r="1157" spans="1:8" ht="12.75">
      <c r="A1157" s="393"/>
      <c r="C1157" s="388"/>
      <c r="D1157" s="388"/>
      <c r="E1157" s="389"/>
      <c r="F1157" s="387"/>
      <c r="G1157" s="387"/>
      <c r="H1157" s="388"/>
    </row>
    <row r="1158" spans="1:8" ht="12.75">
      <c r="A1158" s="393"/>
      <c r="C1158" s="388"/>
      <c r="D1158" s="388"/>
      <c r="E1158" s="389"/>
      <c r="F1158" s="387"/>
      <c r="G1158" s="387"/>
      <c r="H1158" s="388"/>
    </row>
    <row r="1159" spans="1:8" ht="12.75">
      <c r="A1159" s="393"/>
      <c r="B1159" s="388"/>
      <c r="C1159" s="388"/>
      <c r="D1159" s="388"/>
      <c r="E1159" s="389"/>
      <c r="F1159" s="387"/>
      <c r="G1159" s="387"/>
      <c r="H1159" s="388"/>
    </row>
    <row r="1160" spans="1:8" ht="12.75">
      <c r="A1160" s="393"/>
      <c r="B1160" s="388"/>
      <c r="C1160" s="388"/>
      <c r="D1160" s="388"/>
      <c r="E1160" s="389"/>
      <c r="F1160" s="387"/>
      <c r="G1160" s="387"/>
      <c r="H1160" s="388"/>
    </row>
    <row r="1165" spans="1:8" ht="12.75">
      <c r="A1165" s="393"/>
      <c r="B1165" s="388"/>
      <c r="C1165" s="388"/>
      <c r="D1165" s="388"/>
      <c r="E1165" s="389"/>
      <c r="F1165" s="387"/>
      <c r="G1165" s="387"/>
      <c r="H1165" s="388"/>
    </row>
    <row r="1166" spans="1:8" ht="12.75">
      <c r="A1166" s="393"/>
      <c r="B1166" s="388"/>
      <c r="C1166" s="388"/>
      <c r="D1166" s="388"/>
      <c r="E1166" s="389"/>
      <c r="F1166" s="387"/>
      <c r="G1166" s="387"/>
      <c r="H1166" s="388"/>
    </row>
    <row r="1169" spans="1:8" ht="12.75">
      <c r="A1169" s="393"/>
      <c r="B1169" s="388"/>
      <c r="C1169" s="388"/>
      <c r="D1169" s="388"/>
      <c r="E1169" s="389"/>
      <c r="F1169" s="387"/>
      <c r="G1169" s="387"/>
      <c r="H1169" s="388"/>
    </row>
    <row r="1170" spans="1:8" ht="12.75">
      <c r="A1170" s="393"/>
      <c r="B1170" s="388"/>
      <c r="C1170" s="388"/>
      <c r="D1170" s="388"/>
      <c r="E1170" s="389"/>
      <c r="F1170" s="387"/>
      <c r="G1170" s="387"/>
      <c r="H1170" s="388"/>
    </row>
    <row r="1193" spans="1:7" ht="12.75">
      <c r="A1193" s="393"/>
      <c r="B1193" s="388" t="s">
        <v>365</v>
      </c>
      <c r="C1193" s="388"/>
      <c r="E1193" s="393"/>
      <c r="F1193" s="393"/>
      <c r="G1193" s="393"/>
    </row>
    <row r="1194" spans="1:7" ht="12.75">
      <c r="A1194" s="393"/>
      <c r="B1194" s="388" t="s">
        <v>416</v>
      </c>
      <c r="C1194" s="388">
        <v>540</v>
      </c>
      <c r="E1194" s="393"/>
      <c r="F1194" s="393"/>
      <c r="G1194" s="393"/>
    </row>
    <row r="1195" spans="1:7" ht="12.75">
      <c r="A1195" s="393"/>
      <c r="B1195" s="414" t="s">
        <v>422</v>
      </c>
      <c r="C1195" s="393">
        <f>26*21-3</f>
        <v>543</v>
      </c>
      <c r="E1195" s="393"/>
      <c r="F1195" s="393"/>
      <c r="G1195" s="393"/>
    </row>
    <row r="1196" spans="1:7" ht="12.75">
      <c r="A1196" s="393"/>
      <c r="B1196" s="388" t="s">
        <v>366</v>
      </c>
      <c r="C1196" s="388">
        <f>27*21</f>
        <v>567</v>
      </c>
      <c r="E1196" s="393"/>
      <c r="F1196" s="393"/>
      <c r="G1196" s="393"/>
    </row>
    <row r="1197" spans="1:7" ht="12.75">
      <c r="A1197" s="393"/>
      <c r="B1197" s="388"/>
      <c r="C1197" s="388">
        <f>+C1196+C1194+C1195+C1193</f>
        <v>1650</v>
      </c>
      <c r="E1197" s="393"/>
      <c r="F1197" s="393"/>
      <c r="G1197" s="39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9"/>
  <sheetViews>
    <sheetView zoomScalePageLayoutView="0" workbookViewId="0" topLeftCell="A65">
      <selection activeCell="D14" sqref="D14"/>
    </sheetView>
  </sheetViews>
  <sheetFormatPr defaultColWidth="10.57421875" defaultRowHeight="12.75" outlineLevelRow="2"/>
  <cols>
    <col min="1" max="1" width="5.8515625" style="91" customWidth="1"/>
    <col min="2" max="2" width="10.57421875" style="91" customWidth="1"/>
    <col min="3" max="3" width="16.57421875" style="92" customWidth="1"/>
    <col min="4" max="4" width="24.421875" style="92" customWidth="1"/>
    <col min="5" max="5" width="17.140625" style="92" customWidth="1"/>
    <col min="6" max="6" width="11.7109375" style="93" bestFit="1" customWidth="1"/>
    <col min="7" max="7" width="16.7109375" style="91" customWidth="1"/>
    <col min="8" max="8" width="8.7109375" style="91" customWidth="1"/>
    <col min="9" max="9" width="7.8515625" style="94" customWidth="1"/>
    <col min="10" max="16384" width="10.57421875" style="94" customWidth="1"/>
  </cols>
  <sheetData>
    <row r="1" spans="1:10" s="89" customFormat="1" ht="12.75">
      <c r="A1" s="12" t="s">
        <v>201</v>
      </c>
      <c r="B1" s="88" t="s">
        <v>356</v>
      </c>
      <c r="C1" s="15" t="s">
        <v>357</v>
      </c>
      <c r="D1" s="15" t="s">
        <v>358</v>
      </c>
      <c r="E1" s="15" t="s">
        <v>359</v>
      </c>
      <c r="F1" s="16" t="s">
        <v>360</v>
      </c>
      <c r="G1" s="12" t="s">
        <v>610</v>
      </c>
      <c r="H1" s="12" t="s">
        <v>361</v>
      </c>
      <c r="J1" s="90" t="s">
        <v>1738</v>
      </c>
    </row>
    <row r="2" spans="1:10" s="384" customFormat="1" ht="12.75" outlineLevel="2">
      <c r="A2" s="380">
        <v>6</v>
      </c>
      <c r="B2" s="381">
        <v>2013</v>
      </c>
      <c r="C2" s="382" t="s">
        <v>391</v>
      </c>
      <c r="D2" s="382" t="s">
        <v>1957</v>
      </c>
      <c r="E2" s="382" t="s">
        <v>438</v>
      </c>
      <c r="F2" s="383">
        <v>41426</v>
      </c>
      <c r="G2" s="380">
        <v>2</v>
      </c>
      <c r="H2" s="380">
        <v>2</v>
      </c>
      <c r="J2" s="219"/>
    </row>
    <row r="3" spans="1:8" s="222" customFormat="1" ht="12.75" outlineLevel="2">
      <c r="A3" s="219">
        <v>5</v>
      </c>
      <c r="B3" s="219">
        <v>2013</v>
      </c>
      <c r="C3" s="220" t="s">
        <v>391</v>
      </c>
      <c r="D3" s="220" t="s">
        <v>1957</v>
      </c>
      <c r="E3" s="220" t="s">
        <v>1602</v>
      </c>
      <c r="F3" s="221">
        <v>41419</v>
      </c>
      <c r="G3" s="219">
        <v>2</v>
      </c>
      <c r="H3" s="219">
        <v>2</v>
      </c>
    </row>
    <row r="4" spans="1:8" s="222" customFormat="1" ht="12.75" outlineLevel="1">
      <c r="A4" s="219"/>
      <c r="B4" s="219"/>
      <c r="C4" s="220"/>
      <c r="D4" s="223" t="s">
        <v>1958</v>
      </c>
      <c r="E4" s="220"/>
      <c r="F4" s="221"/>
      <c r="G4" s="219"/>
      <c r="H4" s="219">
        <f>SUBTOTAL(9,H2:H3)</f>
        <v>4</v>
      </c>
    </row>
    <row r="5" spans="1:8" s="222" customFormat="1" ht="12.75" outlineLevel="2">
      <c r="A5" s="219">
        <v>10</v>
      </c>
      <c r="B5" s="219">
        <v>2013</v>
      </c>
      <c r="C5" s="220" t="s">
        <v>391</v>
      </c>
      <c r="D5" s="220" t="s">
        <v>1959</v>
      </c>
      <c r="E5" s="220" t="s">
        <v>395</v>
      </c>
      <c r="F5" s="221">
        <v>41574</v>
      </c>
      <c r="G5" s="219">
        <v>5</v>
      </c>
      <c r="H5" s="219">
        <v>5</v>
      </c>
    </row>
    <row r="6" spans="1:8" s="222" customFormat="1" ht="12.75" outlineLevel="1">
      <c r="A6" s="219"/>
      <c r="B6" s="219"/>
      <c r="C6" s="220"/>
      <c r="D6" s="223" t="s">
        <v>1960</v>
      </c>
      <c r="E6" s="220"/>
      <c r="F6" s="221"/>
      <c r="G6" s="219"/>
      <c r="H6" s="219">
        <f>SUBTOTAL(9,H5:H5)</f>
        <v>5</v>
      </c>
    </row>
    <row r="7" spans="1:8" s="222" customFormat="1" ht="12.75" outlineLevel="2">
      <c r="A7" s="219">
        <v>2</v>
      </c>
      <c r="B7" s="219">
        <v>2013</v>
      </c>
      <c r="C7" s="220" t="s">
        <v>391</v>
      </c>
      <c r="D7" s="220" t="s">
        <v>625</v>
      </c>
      <c r="E7" s="220" t="s">
        <v>397</v>
      </c>
      <c r="F7" s="221">
        <v>41315</v>
      </c>
      <c r="G7" s="219">
        <v>5</v>
      </c>
      <c r="H7" s="219">
        <v>5</v>
      </c>
    </row>
    <row r="8" spans="1:8" s="222" customFormat="1" ht="12.75" outlineLevel="2">
      <c r="A8" s="219">
        <v>3</v>
      </c>
      <c r="B8" s="219">
        <v>2013</v>
      </c>
      <c r="C8" s="220" t="s">
        <v>391</v>
      </c>
      <c r="D8" s="220" t="s">
        <v>625</v>
      </c>
      <c r="E8" s="220" t="s">
        <v>394</v>
      </c>
      <c r="F8" s="221">
        <v>41350</v>
      </c>
      <c r="G8" s="219">
        <v>5</v>
      </c>
      <c r="H8" s="219">
        <v>5</v>
      </c>
    </row>
    <row r="9" spans="1:8" s="222" customFormat="1" ht="12.75" outlineLevel="2">
      <c r="A9" s="219">
        <v>5</v>
      </c>
      <c r="B9" s="219">
        <v>2013</v>
      </c>
      <c r="C9" s="220" t="s">
        <v>391</v>
      </c>
      <c r="D9" s="220" t="s">
        <v>625</v>
      </c>
      <c r="E9" s="220" t="s">
        <v>114</v>
      </c>
      <c r="F9" s="221">
        <v>41399</v>
      </c>
      <c r="G9" s="219">
        <v>3</v>
      </c>
      <c r="H9" s="219">
        <v>3</v>
      </c>
    </row>
    <row r="10" spans="1:8" s="222" customFormat="1" ht="12.75" outlineLevel="2">
      <c r="A10" s="219">
        <v>5</v>
      </c>
      <c r="B10" s="219">
        <v>2013</v>
      </c>
      <c r="C10" s="220" t="s">
        <v>391</v>
      </c>
      <c r="D10" s="220" t="s">
        <v>625</v>
      </c>
      <c r="E10" s="220" t="s">
        <v>375</v>
      </c>
      <c r="F10" s="221">
        <v>41412</v>
      </c>
      <c r="G10" s="219">
        <v>5</v>
      </c>
      <c r="H10" s="219">
        <v>5</v>
      </c>
    </row>
    <row r="11" spans="1:8" s="222" customFormat="1" ht="12.75" outlineLevel="1">
      <c r="A11" s="219"/>
      <c r="B11" s="219"/>
      <c r="C11" s="220"/>
      <c r="D11" s="223" t="s">
        <v>627</v>
      </c>
      <c r="E11" s="220"/>
      <c r="F11" s="221"/>
      <c r="G11" s="219"/>
      <c r="H11" s="219">
        <f>SUBTOTAL(9,H7:H10)</f>
        <v>18</v>
      </c>
    </row>
    <row r="12" spans="1:8" s="222" customFormat="1" ht="12.75" outlineLevel="2">
      <c r="A12" s="219">
        <v>2</v>
      </c>
      <c r="B12" s="219">
        <v>2013</v>
      </c>
      <c r="C12" s="220" t="s">
        <v>391</v>
      </c>
      <c r="D12" s="220" t="s">
        <v>959</v>
      </c>
      <c r="E12" s="220" t="s">
        <v>378</v>
      </c>
      <c r="F12" s="221">
        <v>41321</v>
      </c>
      <c r="G12" s="219">
        <v>2</v>
      </c>
      <c r="H12" s="219">
        <v>2</v>
      </c>
    </row>
    <row r="13" spans="1:8" s="222" customFormat="1" ht="12.75" outlineLevel="1">
      <c r="A13" s="219"/>
      <c r="B13" s="219"/>
      <c r="C13" s="220"/>
      <c r="D13" s="223" t="s">
        <v>961</v>
      </c>
      <c r="E13" s="220"/>
      <c r="F13" s="221"/>
      <c r="G13" s="219"/>
      <c r="H13" s="219">
        <f>SUBTOTAL(9,H12:H12)</f>
        <v>2</v>
      </c>
    </row>
    <row r="14" spans="1:8" s="222" customFormat="1" ht="12.75" outlineLevel="2">
      <c r="A14" s="219">
        <v>2</v>
      </c>
      <c r="B14" s="219">
        <v>2013</v>
      </c>
      <c r="C14" s="220" t="s">
        <v>391</v>
      </c>
      <c r="D14" s="220" t="s">
        <v>1653</v>
      </c>
      <c r="E14" s="220" t="s">
        <v>390</v>
      </c>
      <c r="F14" s="221">
        <v>41307</v>
      </c>
      <c r="G14" s="219">
        <v>11</v>
      </c>
      <c r="H14" s="219">
        <v>11</v>
      </c>
    </row>
    <row r="15" spans="1:8" s="222" customFormat="1" ht="12.75" outlineLevel="2">
      <c r="A15" s="219">
        <v>3</v>
      </c>
      <c r="B15" s="219">
        <v>2013</v>
      </c>
      <c r="C15" s="220" t="s">
        <v>391</v>
      </c>
      <c r="D15" s="220" t="s">
        <v>1653</v>
      </c>
      <c r="E15" s="220" t="s">
        <v>373</v>
      </c>
      <c r="F15" s="221">
        <v>41350</v>
      </c>
      <c r="G15" s="219">
        <v>1</v>
      </c>
      <c r="H15" s="219">
        <v>1</v>
      </c>
    </row>
    <row r="16" spans="1:8" s="222" customFormat="1" ht="12.75" outlineLevel="1">
      <c r="A16" s="219"/>
      <c r="B16" s="219"/>
      <c r="C16" s="220"/>
      <c r="D16" s="223" t="s">
        <v>1654</v>
      </c>
      <c r="E16" s="220"/>
      <c r="F16" s="221"/>
      <c r="G16" s="219"/>
      <c r="H16" s="219">
        <f>SUBTOTAL(9,H14:H15)</f>
        <v>12</v>
      </c>
    </row>
    <row r="17" spans="1:8" s="222" customFormat="1" ht="12.75" outlineLevel="2">
      <c r="A17" s="219">
        <v>3</v>
      </c>
      <c r="B17" s="219">
        <v>2013</v>
      </c>
      <c r="C17" s="220" t="s">
        <v>391</v>
      </c>
      <c r="D17" s="220" t="s">
        <v>1741</v>
      </c>
      <c r="E17" s="220" t="s">
        <v>389</v>
      </c>
      <c r="F17" s="221">
        <v>41349</v>
      </c>
      <c r="G17" s="219">
        <v>2</v>
      </c>
      <c r="H17" s="219">
        <v>2</v>
      </c>
    </row>
    <row r="18" spans="1:8" s="222" customFormat="1" ht="12.75" outlineLevel="1">
      <c r="A18" s="219"/>
      <c r="B18" s="219"/>
      <c r="C18" s="220"/>
      <c r="D18" s="223" t="s">
        <v>1742</v>
      </c>
      <c r="E18" s="220"/>
      <c r="F18" s="221"/>
      <c r="G18" s="219"/>
      <c r="H18" s="219">
        <f>SUBTOTAL(9,H17:H17)</f>
        <v>2</v>
      </c>
    </row>
    <row r="19" spans="1:8" s="222" customFormat="1" ht="12.75" outlineLevel="2">
      <c r="A19" s="219">
        <v>11</v>
      </c>
      <c r="B19" s="219">
        <v>2013</v>
      </c>
      <c r="C19" s="220" t="s">
        <v>391</v>
      </c>
      <c r="D19" s="220" t="s">
        <v>1645</v>
      </c>
      <c r="E19" s="220" t="s">
        <v>315</v>
      </c>
      <c r="F19" s="221">
        <v>41582</v>
      </c>
      <c r="G19" s="219">
        <v>4</v>
      </c>
      <c r="H19" s="219">
        <v>4</v>
      </c>
    </row>
    <row r="20" spans="1:8" s="222" customFormat="1" ht="12.75" outlineLevel="1">
      <c r="A20" s="219"/>
      <c r="B20" s="219"/>
      <c r="C20" s="220"/>
      <c r="D20" s="223" t="s">
        <v>1646</v>
      </c>
      <c r="E20" s="220"/>
      <c r="F20" s="221"/>
      <c r="G20" s="219"/>
      <c r="H20" s="219">
        <f>SUBTOTAL(9,H19:H19)</f>
        <v>4</v>
      </c>
    </row>
    <row r="21" spans="1:8" s="222" customFormat="1" ht="12.75" outlineLevel="2">
      <c r="A21" s="219">
        <v>11</v>
      </c>
      <c r="B21" s="219">
        <v>2013</v>
      </c>
      <c r="C21" s="220" t="s">
        <v>391</v>
      </c>
      <c r="D21" s="220" t="s">
        <v>2025</v>
      </c>
      <c r="E21" s="220" t="s">
        <v>2026</v>
      </c>
      <c r="F21" s="221">
        <v>41594</v>
      </c>
      <c r="G21" s="219">
        <v>6</v>
      </c>
      <c r="H21" s="219">
        <v>6</v>
      </c>
    </row>
    <row r="22" spans="1:8" s="222" customFormat="1" ht="12.75" outlineLevel="1">
      <c r="A22" s="219"/>
      <c r="B22" s="219"/>
      <c r="C22" s="220"/>
      <c r="D22" s="223" t="s">
        <v>2027</v>
      </c>
      <c r="E22" s="220"/>
      <c r="F22" s="221"/>
      <c r="G22" s="219"/>
      <c r="H22" s="219">
        <f>SUBTOTAL(9,H21:H21)</f>
        <v>6</v>
      </c>
    </row>
    <row r="23" spans="1:8" s="222" customFormat="1" ht="12.75" outlineLevel="2">
      <c r="A23" s="219">
        <v>2</v>
      </c>
      <c r="B23" s="219">
        <v>2013</v>
      </c>
      <c r="C23" s="220" t="s">
        <v>363</v>
      </c>
      <c r="D23" s="220" t="s">
        <v>429</v>
      </c>
      <c r="E23" s="220" t="s">
        <v>397</v>
      </c>
      <c r="F23" s="221">
        <v>41315</v>
      </c>
      <c r="G23" s="219">
        <v>10</v>
      </c>
      <c r="H23" s="219">
        <v>10</v>
      </c>
    </row>
    <row r="24" spans="1:8" s="222" customFormat="1" ht="12.75" outlineLevel="1">
      <c r="A24" s="219"/>
      <c r="B24" s="219"/>
      <c r="C24" s="220"/>
      <c r="D24" s="223" t="s">
        <v>430</v>
      </c>
      <c r="E24" s="220"/>
      <c r="F24" s="221"/>
      <c r="G24" s="219"/>
      <c r="H24" s="219">
        <f>SUBTOTAL(9,H23:H23)</f>
        <v>10</v>
      </c>
    </row>
    <row r="25" spans="1:8" s="222" customFormat="1" ht="12.75" outlineLevel="2">
      <c r="A25" s="219">
        <v>2</v>
      </c>
      <c r="B25" s="219">
        <v>2013</v>
      </c>
      <c r="C25" s="220" t="s">
        <v>363</v>
      </c>
      <c r="D25" s="220" t="s">
        <v>417</v>
      </c>
      <c r="E25" s="220" t="s">
        <v>378</v>
      </c>
      <c r="F25" s="221">
        <v>41321</v>
      </c>
      <c r="G25" s="219">
        <v>7</v>
      </c>
      <c r="H25" s="219">
        <v>7</v>
      </c>
    </row>
    <row r="26" spans="1:8" s="222" customFormat="1" ht="12.75" outlineLevel="1">
      <c r="A26" s="219"/>
      <c r="B26" s="219"/>
      <c r="C26" s="220"/>
      <c r="D26" s="223" t="s">
        <v>418</v>
      </c>
      <c r="E26" s="220"/>
      <c r="F26" s="221"/>
      <c r="G26" s="219"/>
      <c r="H26" s="219">
        <f>SUBTOTAL(9,H25:H25)</f>
        <v>7</v>
      </c>
    </row>
    <row r="27" spans="1:8" s="222" customFormat="1" ht="12.75" outlineLevel="2">
      <c r="A27" s="219">
        <v>2</v>
      </c>
      <c r="B27" s="219">
        <v>2013</v>
      </c>
      <c r="C27" s="220" t="s">
        <v>363</v>
      </c>
      <c r="D27" s="220" t="s">
        <v>1286</v>
      </c>
      <c r="E27" s="220" t="s">
        <v>390</v>
      </c>
      <c r="F27" s="221">
        <v>41307</v>
      </c>
      <c r="G27" s="219">
        <v>6</v>
      </c>
      <c r="H27" s="219">
        <v>6</v>
      </c>
    </row>
    <row r="28" spans="1:8" s="222" customFormat="1" ht="12.75" outlineLevel="2">
      <c r="A28" s="219">
        <v>11</v>
      </c>
      <c r="B28" s="219">
        <v>2013</v>
      </c>
      <c r="C28" s="220" t="s">
        <v>363</v>
      </c>
      <c r="D28" s="220" t="s">
        <v>1286</v>
      </c>
      <c r="E28" s="220" t="s">
        <v>315</v>
      </c>
      <c r="F28" s="221">
        <v>41582</v>
      </c>
      <c r="G28" s="219">
        <v>2</v>
      </c>
      <c r="H28" s="219">
        <v>2</v>
      </c>
    </row>
    <row r="29" spans="1:8" s="222" customFormat="1" ht="12.75" outlineLevel="1">
      <c r="A29" s="219"/>
      <c r="B29" s="219"/>
      <c r="C29" s="220"/>
      <c r="D29" s="223" t="s">
        <v>1287</v>
      </c>
      <c r="E29" s="220"/>
      <c r="F29" s="221"/>
      <c r="G29" s="219"/>
      <c r="H29" s="219">
        <f>SUBTOTAL(9,H27:H28)</f>
        <v>8</v>
      </c>
    </row>
    <row r="30" spans="1:8" s="222" customFormat="1" ht="12.75" outlineLevel="2">
      <c r="A30" s="219">
        <v>3</v>
      </c>
      <c r="B30" s="219">
        <v>2013</v>
      </c>
      <c r="C30" s="220" t="s">
        <v>363</v>
      </c>
      <c r="D30" s="220" t="s">
        <v>1739</v>
      </c>
      <c r="E30" s="220" t="s">
        <v>373</v>
      </c>
      <c r="F30" s="221">
        <v>41350</v>
      </c>
      <c r="G30" s="219">
        <v>3</v>
      </c>
      <c r="H30" s="219">
        <v>3</v>
      </c>
    </row>
    <row r="31" spans="1:8" s="222" customFormat="1" ht="12.75" outlineLevel="1">
      <c r="A31" s="219"/>
      <c r="B31" s="219"/>
      <c r="C31" s="220"/>
      <c r="D31" s="223" t="s">
        <v>1740</v>
      </c>
      <c r="E31" s="220"/>
      <c r="F31" s="221"/>
      <c r="G31" s="219"/>
      <c r="H31" s="219">
        <f>SUBTOTAL(9,H30:H30)</f>
        <v>3</v>
      </c>
    </row>
    <row r="32" spans="1:8" s="222" customFormat="1" ht="12.75" outlineLevel="2">
      <c r="A32" s="219">
        <v>5</v>
      </c>
      <c r="B32" s="219">
        <v>2013</v>
      </c>
      <c r="C32" s="220" t="s">
        <v>363</v>
      </c>
      <c r="D32" s="220" t="s">
        <v>530</v>
      </c>
      <c r="E32" s="220" t="s">
        <v>114</v>
      </c>
      <c r="F32" s="221">
        <v>41399</v>
      </c>
      <c r="G32" s="219">
        <v>2</v>
      </c>
      <c r="H32" s="219">
        <v>2</v>
      </c>
    </row>
    <row r="33" spans="1:8" s="222" customFormat="1" ht="12.75" outlineLevel="1">
      <c r="A33" s="219"/>
      <c r="B33" s="219"/>
      <c r="C33" s="220"/>
      <c r="D33" s="223" t="s">
        <v>532</v>
      </c>
      <c r="E33" s="220"/>
      <c r="F33" s="221"/>
      <c r="G33" s="219"/>
      <c r="H33" s="219">
        <f>SUBTOTAL(9,H32:H32)</f>
        <v>2</v>
      </c>
    </row>
    <row r="34" spans="1:8" s="222" customFormat="1" ht="12.75" outlineLevel="2">
      <c r="A34" s="219">
        <v>5</v>
      </c>
      <c r="B34" s="219">
        <v>2013</v>
      </c>
      <c r="C34" s="220" t="s">
        <v>363</v>
      </c>
      <c r="D34" s="220" t="s">
        <v>1961</v>
      </c>
      <c r="E34" s="220" t="s">
        <v>375</v>
      </c>
      <c r="F34" s="221">
        <v>41412</v>
      </c>
      <c r="G34" s="219">
        <v>3</v>
      </c>
      <c r="H34" s="219">
        <v>3</v>
      </c>
    </row>
    <row r="35" spans="1:8" s="222" customFormat="1" ht="12.75" outlineLevel="1">
      <c r="A35" s="219"/>
      <c r="B35" s="219"/>
      <c r="C35" s="220"/>
      <c r="D35" s="223" t="s">
        <v>1962</v>
      </c>
      <c r="E35" s="220"/>
      <c r="F35" s="221"/>
      <c r="G35" s="219"/>
      <c r="H35" s="219">
        <f>SUBTOTAL(9,H34:H34)</f>
        <v>3</v>
      </c>
    </row>
    <row r="36" spans="1:8" s="222" customFormat="1" ht="12.75" outlineLevel="2">
      <c r="A36" s="219">
        <v>10</v>
      </c>
      <c r="B36" s="219">
        <v>2013</v>
      </c>
      <c r="C36" s="220" t="s">
        <v>363</v>
      </c>
      <c r="D36" s="220" t="s">
        <v>199</v>
      </c>
      <c r="E36" s="220" t="s">
        <v>395</v>
      </c>
      <c r="F36" s="221">
        <v>41574</v>
      </c>
      <c r="G36" s="219">
        <v>5</v>
      </c>
      <c r="H36" s="219">
        <v>5</v>
      </c>
    </row>
    <row r="37" spans="1:8" s="222" customFormat="1" ht="12.75" outlineLevel="1">
      <c r="A37" s="219"/>
      <c r="B37" s="219"/>
      <c r="C37" s="220"/>
      <c r="D37" s="223" t="s">
        <v>200</v>
      </c>
      <c r="E37" s="220"/>
      <c r="F37" s="221"/>
      <c r="G37" s="219"/>
      <c r="H37" s="219">
        <f>SUBTOTAL(9,H36:H36)</f>
        <v>5</v>
      </c>
    </row>
    <row r="38" spans="1:8" s="222" customFormat="1" ht="12.75" outlineLevel="2">
      <c r="A38" s="219">
        <v>11</v>
      </c>
      <c r="B38" s="219">
        <v>2013</v>
      </c>
      <c r="C38" s="220" t="s">
        <v>363</v>
      </c>
      <c r="D38" s="220" t="s">
        <v>148</v>
      </c>
      <c r="E38" s="220" t="s">
        <v>2026</v>
      </c>
      <c r="F38" s="221">
        <v>41594</v>
      </c>
      <c r="G38" s="219">
        <v>2</v>
      </c>
      <c r="H38" s="219">
        <v>2</v>
      </c>
    </row>
    <row r="39" spans="1:8" s="222" customFormat="1" ht="12.75" outlineLevel="1">
      <c r="A39" s="219"/>
      <c r="B39" s="219"/>
      <c r="C39" s="220"/>
      <c r="D39" s="223" t="s">
        <v>149</v>
      </c>
      <c r="E39" s="220"/>
      <c r="F39" s="221"/>
      <c r="G39" s="219"/>
      <c r="H39" s="219">
        <f>SUBTOTAL(9,H38:H38)</f>
        <v>2</v>
      </c>
    </row>
    <row r="40" spans="1:8" s="222" customFormat="1" ht="12.75" outlineLevel="2">
      <c r="A40" s="219">
        <v>5</v>
      </c>
      <c r="B40" s="219">
        <v>2013</v>
      </c>
      <c r="C40" s="220" t="s">
        <v>995</v>
      </c>
      <c r="D40" s="220" t="s">
        <v>615</v>
      </c>
      <c r="E40" s="220" t="s">
        <v>438</v>
      </c>
      <c r="F40" s="221">
        <v>41426</v>
      </c>
      <c r="G40" s="219">
        <v>6</v>
      </c>
      <c r="H40" s="219">
        <v>6</v>
      </c>
    </row>
    <row r="41" spans="1:8" s="222" customFormat="1" ht="12.75" outlineLevel="1">
      <c r="A41" s="219"/>
      <c r="B41" s="219"/>
      <c r="C41" s="220"/>
      <c r="D41" s="223" t="s">
        <v>617</v>
      </c>
      <c r="E41" s="220"/>
      <c r="F41" s="221"/>
      <c r="G41" s="219"/>
      <c r="H41" s="219">
        <f>SUBTOTAL(9,H40:H40)</f>
        <v>6</v>
      </c>
    </row>
    <row r="42" spans="1:8" s="222" customFormat="1" ht="12.75" outlineLevel="2">
      <c r="A42" s="219">
        <v>6</v>
      </c>
      <c r="B42" s="219">
        <v>2013</v>
      </c>
      <c r="C42" s="220" t="s">
        <v>995</v>
      </c>
      <c r="D42" s="220" t="s">
        <v>1963</v>
      </c>
      <c r="E42" s="220" t="s">
        <v>399</v>
      </c>
      <c r="F42" s="221">
        <v>41455</v>
      </c>
      <c r="G42" s="219">
        <v>1</v>
      </c>
      <c r="H42" s="219">
        <v>1</v>
      </c>
    </row>
    <row r="43" spans="1:8" s="222" customFormat="1" ht="12.75" outlineLevel="1">
      <c r="A43" s="219"/>
      <c r="B43" s="219"/>
      <c r="C43" s="220"/>
      <c r="D43" s="223" t="s">
        <v>1964</v>
      </c>
      <c r="E43" s="220"/>
      <c r="F43" s="221"/>
      <c r="G43" s="219"/>
      <c r="H43" s="219">
        <f>SUBTOTAL(9,H42:H42)</f>
        <v>1</v>
      </c>
    </row>
    <row r="44" spans="1:8" s="222" customFormat="1" ht="12.75" outlineLevel="2">
      <c r="A44" s="219">
        <v>2</v>
      </c>
      <c r="B44" s="219">
        <v>2013</v>
      </c>
      <c r="C44" s="220" t="s">
        <v>995</v>
      </c>
      <c r="D44" s="220" t="s">
        <v>329</v>
      </c>
      <c r="E44" s="220" t="s">
        <v>397</v>
      </c>
      <c r="F44" s="221">
        <v>41315</v>
      </c>
      <c r="G44" s="219">
        <v>1</v>
      </c>
      <c r="H44" s="219">
        <v>1</v>
      </c>
    </row>
    <row r="45" spans="1:8" s="222" customFormat="1" ht="12.75" outlineLevel="2">
      <c r="A45" s="219">
        <v>2</v>
      </c>
      <c r="B45" s="219">
        <v>2013</v>
      </c>
      <c r="C45" s="220" t="s">
        <v>995</v>
      </c>
      <c r="D45" s="220" t="s">
        <v>329</v>
      </c>
      <c r="E45" s="220" t="s">
        <v>378</v>
      </c>
      <c r="F45" s="221">
        <v>41321</v>
      </c>
      <c r="G45" s="219">
        <v>2</v>
      </c>
      <c r="H45" s="219">
        <v>2</v>
      </c>
    </row>
    <row r="46" spans="1:8" s="222" customFormat="1" ht="12.75" outlineLevel="2">
      <c r="A46" s="219">
        <v>2</v>
      </c>
      <c r="B46" s="219">
        <v>2013</v>
      </c>
      <c r="C46" s="220" t="s">
        <v>995</v>
      </c>
      <c r="D46" s="220" t="s">
        <v>329</v>
      </c>
      <c r="E46" s="220" t="s">
        <v>390</v>
      </c>
      <c r="F46" s="221">
        <v>41307</v>
      </c>
      <c r="G46" s="219">
        <v>3</v>
      </c>
      <c r="H46" s="219">
        <v>3</v>
      </c>
    </row>
    <row r="47" spans="1:8" s="222" customFormat="1" ht="12.75" outlineLevel="2">
      <c r="A47" s="219">
        <v>10</v>
      </c>
      <c r="B47" s="219">
        <v>2013</v>
      </c>
      <c r="C47" s="220" t="s">
        <v>995</v>
      </c>
      <c r="D47" s="220" t="s">
        <v>329</v>
      </c>
      <c r="E47" s="220" t="s">
        <v>395</v>
      </c>
      <c r="F47" s="221">
        <v>41574</v>
      </c>
      <c r="G47" s="219">
        <v>5</v>
      </c>
      <c r="H47" s="219">
        <v>5</v>
      </c>
    </row>
    <row r="48" spans="1:8" s="222" customFormat="1" ht="12.75" outlineLevel="1">
      <c r="A48" s="219"/>
      <c r="B48" s="219"/>
      <c r="C48" s="220"/>
      <c r="D48" s="223" t="s">
        <v>330</v>
      </c>
      <c r="E48" s="220"/>
      <c r="F48" s="221"/>
      <c r="G48" s="219"/>
      <c r="H48" s="219">
        <f>SUBTOTAL(9,H44:H47)</f>
        <v>11</v>
      </c>
    </row>
    <row r="49" spans="1:8" s="222" customFormat="1" ht="12.75" outlineLevel="2">
      <c r="A49" s="219">
        <v>3</v>
      </c>
      <c r="B49" s="219">
        <v>2013</v>
      </c>
      <c r="C49" s="220" t="s">
        <v>995</v>
      </c>
      <c r="D49" s="220" t="s">
        <v>1743</v>
      </c>
      <c r="E49" s="220" t="s">
        <v>389</v>
      </c>
      <c r="F49" s="221">
        <v>41349</v>
      </c>
      <c r="G49" s="219">
        <v>4</v>
      </c>
      <c r="H49" s="219">
        <v>4</v>
      </c>
    </row>
    <row r="50" spans="1:8" s="222" customFormat="1" ht="12.75" outlineLevel="2">
      <c r="A50" s="219">
        <v>5</v>
      </c>
      <c r="B50" s="219">
        <v>2013</v>
      </c>
      <c r="C50" s="220" t="s">
        <v>995</v>
      </c>
      <c r="D50" s="220" t="s">
        <v>1743</v>
      </c>
      <c r="E50" s="220" t="s">
        <v>375</v>
      </c>
      <c r="F50" s="221">
        <v>41412</v>
      </c>
      <c r="G50" s="219">
        <v>8</v>
      </c>
      <c r="H50" s="219">
        <v>8</v>
      </c>
    </row>
    <row r="51" spans="1:8" s="222" customFormat="1" ht="12.75" outlineLevel="1">
      <c r="A51" s="219"/>
      <c r="B51" s="219"/>
      <c r="C51" s="220"/>
      <c r="D51" s="223" t="s">
        <v>1744</v>
      </c>
      <c r="E51" s="220"/>
      <c r="F51" s="221"/>
      <c r="G51" s="219"/>
      <c r="H51" s="219">
        <f>SUBTOTAL(9,H49:H50)</f>
        <v>12</v>
      </c>
    </row>
    <row r="52" spans="1:8" s="222" customFormat="1" ht="12.75" outlineLevel="2">
      <c r="A52" s="219">
        <v>5</v>
      </c>
      <c r="B52" s="219">
        <v>2013</v>
      </c>
      <c r="C52" s="220" t="s">
        <v>995</v>
      </c>
      <c r="D52" s="220" t="s">
        <v>766</v>
      </c>
      <c r="E52" s="220" t="s">
        <v>114</v>
      </c>
      <c r="F52" s="221">
        <v>41399</v>
      </c>
      <c r="G52" s="219">
        <v>3</v>
      </c>
      <c r="H52" s="219">
        <v>3</v>
      </c>
    </row>
    <row r="53" spans="1:8" s="222" customFormat="1" ht="12.75" outlineLevel="1">
      <c r="A53" s="219"/>
      <c r="B53" s="219"/>
      <c r="C53" s="220"/>
      <c r="D53" s="223" t="s">
        <v>768</v>
      </c>
      <c r="E53" s="220"/>
      <c r="F53" s="221"/>
      <c r="G53" s="219"/>
      <c r="H53" s="219">
        <f>SUBTOTAL(9,H52:H52)</f>
        <v>3</v>
      </c>
    </row>
    <row r="54" spans="1:8" s="222" customFormat="1" ht="12.75" outlineLevel="2">
      <c r="A54" s="219">
        <v>5</v>
      </c>
      <c r="B54" s="219">
        <v>2013</v>
      </c>
      <c r="C54" s="220" t="s">
        <v>995</v>
      </c>
      <c r="D54" s="220" t="s">
        <v>370</v>
      </c>
      <c r="E54" s="220" t="s">
        <v>1602</v>
      </c>
      <c r="F54" s="221">
        <v>41419</v>
      </c>
      <c r="G54" s="219">
        <v>3</v>
      </c>
      <c r="H54" s="219">
        <v>3</v>
      </c>
    </row>
    <row r="55" spans="1:8" s="222" customFormat="1" ht="12.75" outlineLevel="1">
      <c r="A55" s="219"/>
      <c r="B55" s="219"/>
      <c r="C55" s="220"/>
      <c r="D55" s="223" t="s">
        <v>371</v>
      </c>
      <c r="E55" s="220"/>
      <c r="F55" s="221"/>
      <c r="G55" s="219"/>
      <c r="H55" s="219">
        <f>SUBTOTAL(9,H54:H54)</f>
        <v>3</v>
      </c>
    </row>
    <row r="56" spans="1:8" s="222" customFormat="1" ht="12.75" outlineLevel="2">
      <c r="A56" s="219">
        <v>11</v>
      </c>
      <c r="B56" s="219">
        <v>2013</v>
      </c>
      <c r="C56" s="220" t="s">
        <v>995</v>
      </c>
      <c r="D56" s="220" t="s">
        <v>1591</v>
      </c>
      <c r="E56" s="220" t="s">
        <v>315</v>
      </c>
      <c r="F56" s="221">
        <v>41582</v>
      </c>
      <c r="G56" s="219">
        <v>5</v>
      </c>
      <c r="H56" s="219">
        <v>5</v>
      </c>
    </row>
    <row r="57" spans="1:8" s="222" customFormat="1" ht="12.75" outlineLevel="2">
      <c r="A57" s="219">
        <v>11</v>
      </c>
      <c r="B57" s="219">
        <v>2013</v>
      </c>
      <c r="C57" s="220" t="s">
        <v>995</v>
      </c>
      <c r="D57" s="220" t="s">
        <v>1591</v>
      </c>
      <c r="E57" s="220" t="s">
        <v>2026</v>
      </c>
      <c r="F57" s="221">
        <v>41594</v>
      </c>
      <c r="G57" s="219">
        <v>4</v>
      </c>
      <c r="H57" s="219">
        <v>4</v>
      </c>
    </row>
    <row r="58" spans="1:8" s="222" customFormat="1" ht="12.75" outlineLevel="1">
      <c r="A58" s="219"/>
      <c r="B58" s="219"/>
      <c r="C58" s="220"/>
      <c r="D58" s="223" t="s">
        <v>1593</v>
      </c>
      <c r="E58" s="220"/>
      <c r="F58" s="221"/>
      <c r="G58" s="219"/>
      <c r="H58" s="219">
        <f>SUBTOTAL(9,H56:H57)</f>
        <v>9</v>
      </c>
    </row>
    <row r="59" spans="1:8" s="222" customFormat="1" ht="12.75" outlineLevel="2">
      <c r="A59" s="219">
        <v>2</v>
      </c>
      <c r="B59" s="219">
        <v>2013</v>
      </c>
      <c r="C59" s="220" t="s">
        <v>362</v>
      </c>
      <c r="D59" s="220" t="s">
        <v>157</v>
      </c>
      <c r="E59" s="220" t="s">
        <v>390</v>
      </c>
      <c r="F59" s="221">
        <v>41307</v>
      </c>
      <c r="G59" s="219">
        <v>4</v>
      </c>
      <c r="H59" s="219">
        <v>4</v>
      </c>
    </row>
    <row r="60" spans="1:8" s="222" customFormat="1" ht="12.75" outlineLevel="1">
      <c r="A60" s="219"/>
      <c r="B60" s="219"/>
      <c r="C60" s="220"/>
      <c r="D60" s="223" t="s">
        <v>158</v>
      </c>
      <c r="E60" s="220"/>
      <c r="F60" s="221"/>
      <c r="G60" s="219"/>
      <c r="H60" s="219">
        <f>SUBTOTAL(9,H59:H59)</f>
        <v>4</v>
      </c>
    </row>
    <row r="61" spans="1:8" s="222" customFormat="1" ht="12.75" outlineLevel="2">
      <c r="A61" s="219">
        <v>2</v>
      </c>
      <c r="B61" s="219">
        <v>2013</v>
      </c>
      <c r="C61" s="220" t="s">
        <v>362</v>
      </c>
      <c r="D61" s="220" t="s">
        <v>1614</v>
      </c>
      <c r="E61" s="220" t="s">
        <v>397</v>
      </c>
      <c r="F61" s="221">
        <v>41315</v>
      </c>
      <c r="G61" s="219">
        <v>5</v>
      </c>
      <c r="H61" s="219">
        <v>5</v>
      </c>
    </row>
    <row r="62" spans="1:8" s="222" customFormat="1" ht="12.75" outlineLevel="1">
      <c r="A62" s="219"/>
      <c r="B62" s="219"/>
      <c r="C62" s="220"/>
      <c r="D62" s="223" t="s">
        <v>1616</v>
      </c>
      <c r="E62" s="220"/>
      <c r="F62" s="221"/>
      <c r="G62" s="219"/>
      <c r="H62" s="219">
        <f>SUBTOTAL(9,H61:H61)</f>
        <v>5</v>
      </c>
    </row>
    <row r="63" spans="1:8" s="222" customFormat="1" ht="12.75" outlineLevel="2">
      <c r="A63" s="219">
        <v>3</v>
      </c>
      <c r="B63" s="219">
        <v>2013</v>
      </c>
      <c r="C63" s="220" t="s">
        <v>362</v>
      </c>
      <c r="D63" s="220" t="s">
        <v>1731</v>
      </c>
      <c r="E63" s="220" t="s">
        <v>394</v>
      </c>
      <c r="F63" s="221">
        <v>41350</v>
      </c>
      <c r="G63" s="219">
        <v>3</v>
      </c>
      <c r="H63" s="219">
        <v>3</v>
      </c>
    </row>
    <row r="64" spans="1:8" s="222" customFormat="1" ht="12.75" outlineLevel="1">
      <c r="A64" s="219"/>
      <c r="B64" s="219"/>
      <c r="C64" s="220"/>
      <c r="D64" s="223" t="s">
        <v>1732</v>
      </c>
      <c r="E64" s="220"/>
      <c r="F64" s="221"/>
      <c r="G64" s="219"/>
      <c r="H64" s="219">
        <f>SUBTOTAL(9,H63:H63)</f>
        <v>3</v>
      </c>
    </row>
    <row r="65" spans="1:8" s="222" customFormat="1" ht="12.75" outlineLevel="2">
      <c r="A65" s="219">
        <v>5</v>
      </c>
      <c r="B65" s="219">
        <v>2013</v>
      </c>
      <c r="C65" s="220" t="s">
        <v>362</v>
      </c>
      <c r="D65" s="220" t="s">
        <v>314</v>
      </c>
      <c r="E65" s="220" t="s">
        <v>1602</v>
      </c>
      <c r="F65" s="221">
        <v>41419</v>
      </c>
      <c r="G65" s="219">
        <v>5</v>
      </c>
      <c r="H65" s="219">
        <v>5</v>
      </c>
    </row>
    <row r="66" spans="1:8" s="222" customFormat="1" ht="12.75" outlineLevel="1">
      <c r="A66" s="219"/>
      <c r="B66" s="219"/>
      <c r="C66" s="220"/>
      <c r="D66" s="223" t="s">
        <v>316</v>
      </c>
      <c r="E66" s="220"/>
      <c r="F66" s="221"/>
      <c r="G66" s="219"/>
      <c r="H66" s="219">
        <f>SUBTOTAL(9,H65:H65)</f>
        <v>5</v>
      </c>
    </row>
    <row r="67" spans="1:8" s="222" customFormat="1" ht="12.75" outlineLevel="2">
      <c r="A67" s="219">
        <v>5</v>
      </c>
      <c r="B67" s="219">
        <v>2013</v>
      </c>
      <c r="C67" s="220" t="s">
        <v>362</v>
      </c>
      <c r="D67" s="220" t="s">
        <v>465</v>
      </c>
      <c r="E67" s="220" t="s">
        <v>114</v>
      </c>
      <c r="F67" s="221">
        <v>41399</v>
      </c>
      <c r="G67" s="219">
        <v>4</v>
      </c>
      <c r="H67" s="219">
        <v>4</v>
      </c>
    </row>
    <row r="68" spans="1:8" s="222" customFormat="1" ht="12.75" outlineLevel="1">
      <c r="A68" s="219"/>
      <c r="B68" s="219"/>
      <c r="C68" s="220"/>
      <c r="D68" s="223" t="s">
        <v>466</v>
      </c>
      <c r="E68" s="220"/>
      <c r="F68" s="221"/>
      <c r="G68" s="219"/>
      <c r="H68" s="219">
        <f>SUBTOTAL(9,H67:H67)</f>
        <v>4</v>
      </c>
    </row>
    <row r="69" spans="1:8" s="222" customFormat="1" ht="12.75" outlineLevel="2">
      <c r="A69" s="219">
        <v>6</v>
      </c>
      <c r="B69" s="219">
        <v>2013</v>
      </c>
      <c r="C69" s="220" t="s">
        <v>362</v>
      </c>
      <c r="D69" s="220" t="s">
        <v>1452</v>
      </c>
      <c r="E69" s="220" t="s">
        <v>399</v>
      </c>
      <c r="F69" s="221">
        <v>41455</v>
      </c>
      <c r="G69" s="219">
        <v>3</v>
      </c>
      <c r="H69" s="219">
        <v>3</v>
      </c>
    </row>
    <row r="70" spans="1:8" s="222" customFormat="1" ht="12.75" outlineLevel="1">
      <c r="A70" s="219"/>
      <c r="B70" s="219"/>
      <c r="C70" s="220"/>
      <c r="D70" s="223" t="s">
        <v>1454</v>
      </c>
      <c r="E70" s="220"/>
      <c r="F70" s="221"/>
      <c r="G70" s="219"/>
      <c r="H70" s="219">
        <f>SUBTOTAL(9,H69:H69)</f>
        <v>3</v>
      </c>
    </row>
    <row r="71" spans="1:8" s="222" customFormat="1" ht="12.75" outlineLevel="2">
      <c r="A71" s="219">
        <v>3</v>
      </c>
      <c r="B71" s="219">
        <v>2013</v>
      </c>
      <c r="C71" s="220" t="s">
        <v>362</v>
      </c>
      <c r="D71" s="220" t="s">
        <v>117</v>
      </c>
      <c r="E71" s="220" t="s">
        <v>389</v>
      </c>
      <c r="F71" s="221">
        <v>41349</v>
      </c>
      <c r="G71" s="219">
        <v>6</v>
      </c>
      <c r="H71" s="219">
        <v>6</v>
      </c>
    </row>
    <row r="72" spans="1:8" s="222" customFormat="1" ht="12.75" outlineLevel="2">
      <c r="A72" s="219">
        <v>5</v>
      </c>
      <c r="B72" s="219">
        <v>2013</v>
      </c>
      <c r="C72" s="220" t="s">
        <v>362</v>
      </c>
      <c r="D72" s="220" t="s">
        <v>117</v>
      </c>
      <c r="E72" s="220" t="s">
        <v>375</v>
      </c>
      <c r="F72" s="221">
        <v>41412</v>
      </c>
      <c r="G72" s="219">
        <v>1</v>
      </c>
      <c r="H72" s="219">
        <v>1</v>
      </c>
    </row>
    <row r="73" spans="1:8" s="222" customFormat="1" ht="12.75" outlineLevel="2">
      <c r="A73" s="219">
        <v>5</v>
      </c>
      <c r="B73" s="219">
        <v>2013</v>
      </c>
      <c r="C73" s="220" t="s">
        <v>362</v>
      </c>
      <c r="D73" s="220" t="s">
        <v>117</v>
      </c>
      <c r="E73" s="220" t="s">
        <v>438</v>
      </c>
      <c r="F73" s="221">
        <v>41426</v>
      </c>
      <c r="G73" s="219">
        <v>8</v>
      </c>
      <c r="H73" s="219">
        <v>8</v>
      </c>
    </row>
    <row r="74" spans="1:8" s="222" customFormat="1" ht="12.75" outlineLevel="2">
      <c r="A74" s="219">
        <v>11</v>
      </c>
      <c r="B74" s="219">
        <v>2013</v>
      </c>
      <c r="C74" s="220" t="s">
        <v>362</v>
      </c>
      <c r="D74" s="220" t="s">
        <v>117</v>
      </c>
      <c r="E74" s="220" t="s">
        <v>315</v>
      </c>
      <c r="F74" s="221">
        <v>41582</v>
      </c>
      <c r="G74" s="219">
        <v>8</v>
      </c>
      <c r="H74" s="219">
        <v>8</v>
      </c>
    </row>
    <row r="75" spans="1:8" s="222" customFormat="1" ht="12.75" outlineLevel="1">
      <c r="A75" s="219"/>
      <c r="B75" s="219"/>
      <c r="C75" s="220"/>
      <c r="D75" s="223" t="s">
        <v>140</v>
      </c>
      <c r="E75" s="220"/>
      <c r="F75" s="221"/>
      <c r="G75" s="219"/>
      <c r="H75" s="219">
        <f>SUBTOTAL(9,H71:H74)</f>
        <v>23</v>
      </c>
    </row>
    <row r="76" spans="1:11" s="222" customFormat="1" ht="12.75" outlineLevel="2">
      <c r="A76" s="219">
        <v>2</v>
      </c>
      <c r="B76" s="219">
        <v>2013</v>
      </c>
      <c r="C76" s="220" t="s">
        <v>362</v>
      </c>
      <c r="D76" s="220" t="s">
        <v>103</v>
      </c>
      <c r="E76" s="220" t="s">
        <v>378</v>
      </c>
      <c r="F76" s="221">
        <v>41321</v>
      </c>
      <c r="G76" s="219">
        <v>4</v>
      </c>
      <c r="H76" s="219">
        <v>4</v>
      </c>
      <c r="K76" s="385"/>
    </row>
    <row r="77" spans="1:11" s="222" customFormat="1" ht="15.75" outlineLevel="2">
      <c r="A77" s="219">
        <v>3</v>
      </c>
      <c r="B77" s="219">
        <v>2013</v>
      </c>
      <c r="C77" s="220" t="s">
        <v>362</v>
      </c>
      <c r="D77" s="220" t="s">
        <v>103</v>
      </c>
      <c r="E77" s="220" t="s">
        <v>373</v>
      </c>
      <c r="F77" s="221">
        <v>41350</v>
      </c>
      <c r="G77" s="219">
        <v>8</v>
      </c>
      <c r="H77" s="219">
        <v>8</v>
      </c>
      <c r="K77" s="386"/>
    </row>
    <row r="78" spans="1:11" s="222" customFormat="1" ht="15.75" outlineLevel="1">
      <c r="A78" s="219"/>
      <c r="B78" s="219"/>
      <c r="C78" s="220"/>
      <c r="D78" s="223" t="s">
        <v>104</v>
      </c>
      <c r="E78" s="220"/>
      <c r="F78" s="221"/>
      <c r="G78" s="219"/>
      <c r="H78" s="219">
        <f>SUBTOTAL(9,H76:H77)</f>
        <v>12</v>
      </c>
      <c r="K78" s="386"/>
    </row>
    <row r="79" spans="1:8" s="222" customFormat="1" ht="12.75" outlineLevel="2">
      <c r="A79" s="219">
        <v>10</v>
      </c>
      <c r="B79" s="219">
        <v>2013</v>
      </c>
      <c r="C79" s="220" t="s">
        <v>362</v>
      </c>
      <c r="D79" s="220" t="s">
        <v>354</v>
      </c>
      <c r="E79" s="220" t="s">
        <v>395</v>
      </c>
      <c r="F79" s="221">
        <v>41574</v>
      </c>
      <c r="G79" s="219">
        <v>3</v>
      </c>
      <c r="H79" s="219">
        <v>3</v>
      </c>
    </row>
    <row r="80" spans="1:8" s="222" customFormat="1" ht="12.75" outlineLevel="1">
      <c r="A80" s="219"/>
      <c r="B80" s="219"/>
      <c r="C80" s="220"/>
      <c r="D80" s="223" t="s">
        <v>355</v>
      </c>
      <c r="E80" s="220"/>
      <c r="F80" s="221"/>
      <c r="G80" s="219"/>
      <c r="H80" s="219">
        <f>SUBTOTAL(9,H79:H79)</f>
        <v>3</v>
      </c>
    </row>
    <row r="81" spans="1:8" s="222" customFormat="1" ht="12.75" outlineLevel="2">
      <c r="A81" s="219">
        <v>11</v>
      </c>
      <c r="B81" s="219">
        <v>2013</v>
      </c>
      <c r="C81" s="220" t="s">
        <v>362</v>
      </c>
      <c r="D81" s="220" t="s">
        <v>341</v>
      </c>
      <c r="E81" s="220" t="s">
        <v>2026</v>
      </c>
      <c r="F81" s="221">
        <v>41594</v>
      </c>
      <c r="G81" s="219">
        <v>1</v>
      </c>
      <c r="H81" s="219">
        <v>1</v>
      </c>
    </row>
    <row r="82" spans="1:8" s="222" customFormat="1" ht="12.75" outlineLevel="1">
      <c r="A82" s="219"/>
      <c r="B82" s="219"/>
      <c r="C82" s="220"/>
      <c r="D82" s="223" t="s">
        <v>342</v>
      </c>
      <c r="E82" s="220"/>
      <c r="F82" s="221"/>
      <c r="G82" s="219"/>
      <c r="H82" s="219">
        <f>SUBTOTAL(9,H81:H81)</f>
        <v>1</v>
      </c>
    </row>
    <row r="83" spans="1:8" s="222" customFormat="1" ht="12.75">
      <c r="A83" s="219"/>
      <c r="B83" s="219"/>
      <c r="C83" s="220"/>
      <c r="D83" s="223" t="s">
        <v>419</v>
      </c>
      <c r="E83" s="220"/>
      <c r="F83" s="221"/>
      <c r="G83" s="219"/>
      <c r="H83" s="219">
        <f>SUBTOTAL(9,H2:H81)</f>
        <v>201</v>
      </c>
    </row>
    <row r="84" spans="1:8" s="222" customFormat="1" ht="12.75">
      <c r="A84" s="219"/>
      <c r="B84" s="219"/>
      <c r="C84" s="220"/>
      <c r="D84" s="220"/>
      <c r="E84" s="220"/>
      <c r="F84" s="221"/>
      <c r="G84" s="219"/>
      <c r="H84" s="219"/>
    </row>
    <row r="85" spans="1:8" s="222" customFormat="1" ht="12.75">
      <c r="A85" s="219"/>
      <c r="B85" s="219"/>
      <c r="C85" s="220"/>
      <c r="D85" s="223"/>
      <c r="E85" s="220"/>
      <c r="F85" s="221"/>
      <c r="G85" s="219"/>
      <c r="H85" s="219"/>
    </row>
    <row r="86" spans="1:8" s="222" customFormat="1" ht="12.75">
      <c r="A86" s="219"/>
      <c r="B86" s="219"/>
      <c r="C86" s="220"/>
      <c r="D86" s="220"/>
      <c r="E86" s="220"/>
      <c r="F86" s="221"/>
      <c r="G86" s="219"/>
      <c r="H86" s="219"/>
    </row>
    <row r="87" spans="1:8" s="222" customFormat="1" ht="12.75">
      <c r="A87" s="219"/>
      <c r="B87" s="219"/>
      <c r="C87" s="220"/>
      <c r="D87" s="223"/>
      <c r="E87" s="220"/>
      <c r="F87" s="221"/>
      <c r="G87" s="219"/>
      <c r="H87" s="219"/>
    </row>
    <row r="88" spans="1:8" s="222" customFormat="1" ht="12.75">
      <c r="A88" s="219"/>
      <c r="B88" s="219"/>
      <c r="C88" s="220"/>
      <c r="D88" s="220"/>
      <c r="E88" s="220"/>
      <c r="F88" s="221"/>
      <c r="G88" s="219"/>
      <c r="H88" s="219"/>
    </row>
    <row r="89" spans="1:8" s="222" customFormat="1" ht="12.75">
      <c r="A89" s="219"/>
      <c r="B89" s="219"/>
      <c r="C89" s="220"/>
      <c r="D89" s="220"/>
      <c r="E89" s="220"/>
      <c r="F89" s="221"/>
      <c r="G89" s="219"/>
      <c r="H89" s="219"/>
    </row>
    <row r="90" spans="1:8" s="222" customFormat="1" ht="12.75">
      <c r="A90" s="219"/>
      <c r="B90" s="219"/>
      <c r="C90" s="220"/>
      <c r="D90" s="220"/>
      <c r="E90" s="220"/>
      <c r="F90" s="221"/>
      <c r="G90" s="219"/>
      <c r="H90" s="219"/>
    </row>
    <row r="91" spans="1:8" s="222" customFormat="1" ht="12.75">
      <c r="A91" s="219"/>
      <c r="B91" s="219"/>
      <c r="C91" s="220"/>
      <c r="D91" s="223"/>
      <c r="E91" s="220"/>
      <c r="F91" s="221"/>
      <c r="G91" s="219"/>
      <c r="H91" s="219"/>
    </row>
    <row r="92" spans="1:8" s="222" customFormat="1" ht="12.75">
      <c r="A92" s="219"/>
      <c r="B92" s="219"/>
      <c r="C92" s="220"/>
      <c r="D92" s="220"/>
      <c r="E92" s="220"/>
      <c r="F92" s="221"/>
      <c r="G92" s="219"/>
      <c r="H92" s="219"/>
    </row>
    <row r="93" spans="1:8" s="222" customFormat="1" ht="12.75">
      <c r="A93" s="219"/>
      <c r="B93" s="219"/>
      <c r="C93" s="220"/>
      <c r="D93" s="223"/>
      <c r="E93" s="220"/>
      <c r="F93" s="221"/>
      <c r="G93" s="219"/>
      <c r="H93" s="219"/>
    </row>
    <row r="94" spans="1:8" s="222" customFormat="1" ht="12.75">
      <c r="A94" s="219"/>
      <c r="B94" s="219"/>
      <c r="C94" s="220"/>
      <c r="D94" s="220"/>
      <c r="E94" s="220"/>
      <c r="F94" s="221"/>
      <c r="G94" s="219"/>
      <c r="H94" s="219"/>
    </row>
    <row r="95" spans="1:8" s="222" customFormat="1" ht="12.75">
      <c r="A95" s="219"/>
      <c r="B95" s="219"/>
      <c r="C95" s="220"/>
      <c r="D95" s="220"/>
      <c r="E95" s="220"/>
      <c r="F95" s="221"/>
      <c r="G95" s="219"/>
      <c r="H95" s="219"/>
    </row>
    <row r="96" spans="1:8" s="222" customFormat="1" ht="12.75">
      <c r="A96" s="219"/>
      <c r="B96" s="219"/>
      <c r="C96" s="220"/>
      <c r="D96" s="220"/>
      <c r="E96" s="220"/>
      <c r="F96" s="221"/>
      <c r="G96" s="219"/>
      <c r="H96" s="219"/>
    </row>
    <row r="97" spans="1:8" s="222" customFormat="1" ht="12.75">
      <c r="A97" s="219"/>
      <c r="B97" s="219"/>
      <c r="C97" s="220"/>
      <c r="D97" s="220"/>
      <c r="E97" s="220"/>
      <c r="F97" s="221"/>
      <c r="G97" s="219"/>
      <c r="H97" s="219"/>
    </row>
    <row r="98" spans="1:8" s="222" customFormat="1" ht="12.75">
      <c r="A98" s="219"/>
      <c r="B98" s="219"/>
      <c r="C98" s="220"/>
      <c r="D98" s="220"/>
      <c r="E98" s="220"/>
      <c r="F98" s="221"/>
      <c r="G98" s="219"/>
      <c r="H98" s="219"/>
    </row>
    <row r="99" spans="1:8" s="222" customFormat="1" ht="12.75">
      <c r="A99" s="219"/>
      <c r="B99" s="219"/>
      <c r="C99" s="220"/>
      <c r="D99" s="223"/>
      <c r="E99" s="220"/>
      <c r="F99" s="221"/>
      <c r="G99" s="219"/>
      <c r="H99" s="219"/>
    </row>
    <row r="100" spans="1:8" s="222" customFormat="1" ht="12.75">
      <c r="A100" s="219"/>
      <c r="B100" s="219"/>
      <c r="C100" s="220"/>
      <c r="D100" s="220"/>
      <c r="E100" s="220"/>
      <c r="F100" s="221"/>
      <c r="G100" s="219"/>
      <c r="H100" s="219"/>
    </row>
    <row r="101" spans="1:8" s="222" customFormat="1" ht="12.75">
      <c r="A101" s="219"/>
      <c r="B101" s="219"/>
      <c r="C101" s="220"/>
      <c r="D101" s="223"/>
      <c r="E101" s="220"/>
      <c r="F101" s="221"/>
      <c r="G101" s="219"/>
      <c r="H101" s="219"/>
    </row>
    <row r="102" spans="1:8" s="222" customFormat="1" ht="12.75">
      <c r="A102" s="219"/>
      <c r="B102" s="219"/>
      <c r="C102" s="220"/>
      <c r="D102" s="220"/>
      <c r="E102" s="220"/>
      <c r="F102" s="221"/>
      <c r="G102" s="219"/>
      <c r="H102" s="219"/>
    </row>
    <row r="103" spans="1:8" s="222" customFormat="1" ht="12.75">
      <c r="A103" s="219"/>
      <c r="B103" s="219"/>
      <c r="C103" s="220"/>
      <c r="D103" s="223"/>
      <c r="E103" s="220"/>
      <c r="F103" s="221"/>
      <c r="G103" s="219"/>
      <c r="H103" s="219"/>
    </row>
    <row r="104" spans="1:8" s="222" customFormat="1" ht="12.75">
      <c r="A104" s="219"/>
      <c r="B104" s="219"/>
      <c r="C104" s="220"/>
      <c r="D104" s="220"/>
      <c r="E104" s="220"/>
      <c r="F104" s="221"/>
      <c r="G104" s="219"/>
      <c r="H104" s="219"/>
    </row>
    <row r="105" spans="1:8" s="222" customFormat="1" ht="12.75">
      <c r="A105" s="219"/>
      <c r="B105" s="219"/>
      <c r="C105" s="220"/>
      <c r="D105" s="223"/>
      <c r="E105" s="220"/>
      <c r="F105" s="221"/>
      <c r="G105" s="219"/>
      <c r="H105" s="219"/>
    </row>
    <row r="106" spans="1:8" s="222" customFormat="1" ht="12.75">
      <c r="A106" s="219"/>
      <c r="B106" s="219"/>
      <c r="C106" s="220"/>
      <c r="D106" s="220"/>
      <c r="E106" s="220"/>
      <c r="F106" s="221"/>
      <c r="G106" s="219"/>
      <c r="H106" s="219"/>
    </row>
    <row r="107" spans="1:8" s="222" customFormat="1" ht="12.75">
      <c r="A107" s="219"/>
      <c r="B107" s="219"/>
      <c r="C107" s="220"/>
      <c r="D107" s="223"/>
      <c r="E107" s="220"/>
      <c r="F107" s="221"/>
      <c r="G107" s="219"/>
      <c r="H107" s="219"/>
    </row>
    <row r="108" spans="1:8" s="222" customFormat="1" ht="12.75">
      <c r="A108" s="219"/>
      <c r="B108" s="219"/>
      <c r="C108" s="220"/>
      <c r="D108" s="220"/>
      <c r="E108" s="220"/>
      <c r="F108" s="221"/>
      <c r="G108" s="219"/>
      <c r="H108" s="219"/>
    </row>
    <row r="109" spans="1:8" s="222" customFormat="1" ht="12.75">
      <c r="A109" s="219"/>
      <c r="B109" s="219"/>
      <c r="C109" s="220"/>
      <c r="D109" s="223"/>
      <c r="E109" s="220"/>
      <c r="F109" s="221"/>
      <c r="G109" s="219"/>
      <c r="H109" s="219"/>
    </row>
    <row r="110" spans="1:8" s="222" customFormat="1" ht="12.75">
      <c r="A110" s="219"/>
      <c r="B110" s="219"/>
      <c r="C110" s="220"/>
      <c r="D110" s="220"/>
      <c r="E110" s="220"/>
      <c r="F110" s="221"/>
      <c r="G110" s="219"/>
      <c r="H110" s="219"/>
    </row>
    <row r="111" spans="1:8" s="222" customFormat="1" ht="12.75">
      <c r="A111" s="219"/>
      <c r="B111" s="219"/>
      <c r="C111" s="220"/>
      <c r="D111" s="223"/>
      <c r="E111" s="220"/>
      <c r="F111" s="221"/>
      <c r="G111" s="219"/>
      <c r="H111" s="219"/>
    </row>
    <row r="112" spans="1:8" s="222" customFormat="1" ht="12.75">
      <c r="A112" s="219"/>
      <c r="B112" s="219"/>
      <c r="C112" s="220"/>
      <c r="D112" s="223"/>
      <c r="E112" s="220"/>
      <c r="F112" s="221"/>
      <c r="G112" s="219"/>
      <c r="H112" s="219"/>
    </row>
    <row r="113" spans="1:8" s="222" customFormat="1" ht="12.75">
      <c r="A113" s="219"/>
      <c r="B113" s="219"/>
      <c r="C113" s="220"/>
      <c r="D113" s="223"/>
      <c r="E113" s="220"/>
      <c r="F113" s="221"/>
      <c r="G113" s="219"/>
      <c r="H113" s="219"/>
    </row>
    <row r="114" spans="1:8" s="222" customFormat="1" ht="12.75">
      <c r="A114" s="219"/>
      <c r="B114" s="219"/>
      <c r="C114" s="220"/>
      <c r="D114" s="220"/>
      <c r="E114" s="220"/>
      <c r="F114" s="221"/>
      <c r="G114" s="219"/>
      <c r="H114" s="219"/>
    </row>
    <row r="115" spans="1:8" s="222" customFormat="1" ht="12.75">
      <c r="A115" s="219"/>
      <c r="B115" s="219"/>
      <c r="C115" s="220"/>
      <c r="D115" s="220"/>
      <c r="E115" s="220"/>
      <c r="F115" s="221"/>
      <c r="G115" s="219"/>
      <c r="H115" s="219"/>
    </row>
    <row r="116" spans="1:8" s="222" customFormat="1" ht="12.75">
      <c r="A116" s="219"/>
      <c r="B116" s="219"/>
      <c r="C116" s="220"/>
      <c r="D116" s="223"/>
      <c r="E116" s="220"/>
      <c r="F116" s="221"/>
      <c r="G116" s="219"/>
      <c r="H116" s="219"/>
    </row>
    <row r="117" spans="1:8" s="222" customFormat="1" ht="12.75">
      <c r="A117" s="219"/>
      <c r="B117" s="219"/>
      <c r="C117" s="220"/>
      <c r="D117" s="220"/>
      <c r="E117" s="220"/>
      <c r="F117" s="221"/>
      <c r="G117" s="219"/>
      <c r="H117" s="219"/>
    </row>
    <row r="118" spans="1:8" s="222" customFormat="1" ht="12.75">
      <c r="A118" s="219"/>
      <c r="B118" s="219"/>
      <c r="C118" s="220"/>
      <c r="D118" s="220"/>
      <c r="E118" s="220"/>
      <c r="F118" s="221"/>
      <c r="G118" s="219"/>
      <c r="H118" s="219"/>
    </row>
    <row r="119" spans="1:8" s="222" customFormat="1" ht="12.75">
      <c r="A119" s="219"/>
      <c r="B119" s="219"/>
      <c r="C119" s="220"/>
      <c r="D119" s="223"/>
      <c r="E119" s="220"/>
      <c r="F119" s="221"/>
      <c r="G119" s="219"/>
      <c r="H119" s="219"/>
    </row>
    <row r="120" spans="1:8" s="222" customFormat="1" ht="12.75">
      <c r="A120" s="219"/>
      <c r="B120" s="219"/>
      <c r="C120" s="220"/>
      <c r="D120" s="220"/>
      <c r="E120" s="220"/>
      <c r="F120" s="221"/>
      <c r="G120" s="219"/>
      <c r="H120" s="219"/>
    </row>
    <row r="121" spans="1:8" s="222" customFormat="1" ht="12.75">
      <c r="A121" s="219"/>
      <c r="B121" s="219"/>
      <c r="C121" s="220"/>
      <c r="D121" s="223"/>
      <c r="E121" s="220"/>
      <c r="F121" s="221"/>
      <c r="G121" s="219"/>
      <c r="H121" s="219"/>
    </row>
    <row r="122" spans="1:8" s="222" customFormat="1" ht="12.75">
      <c r="A122" s="219"/>
      <c r="B122" s="219"/>
      <c r="C122" s="220"/>
      <c r="D122" s="220"/>
      <c r="E122" s="220"/>
      <c r="F122" s="221"/>
      <c r="G122" s="219"/>
      <c r="H122" s="219"/>
    </row>
    <row r="124" ht="12.75">
      <c r="D124" s="95"/>
    </row>
    <row r="126" ht="12.75">
      <c r="D126" s="95"/>
    </row>
    <row r="128" ht="12.75">
      <c r="D128" s="95"/>
    </row>
    <row r="131" ht="12.75">
      <c r="D131" s="95"/>
    </row>
    <row r="136" ht="12.75">
      <c r="D136" s="95"/>
    </row>
    <row r="138" ht="12.75">
      <c r="D138" s="95"/>
    </row>
    <row r="140" ht="12.75">
      <c r="D140" s="95"/>
    </row>
    <row r="142" ht="12.75">
      <c r="D142" s="95"/>
    </row>
    <row r="147" ht="12.75">
      <c r="D147" s="95"/>
    </row>
    <row r="148" ht="12.75">
      <c r="D148" s="95"/>
    </row>
    <row r="151" ht="12.75">
      <c r="D151" s="95"/>
    </row>
    <row r="153" ht="12.75">
      <c r="D153" s="95"/>
    </row>
    <row r="157" ht="12.75">
      <c r="D157" s="95"/>
    </row>
    <row r="163" spans="1:8" s="98" customFormat="1" ht="12.75">
      <c r="A163" s="96"/>
      <c r="B163" s="96"/>
      <c r="C163" s="95"/>
      <c r="D163" s="95"/>
      <c r="E163" s="95"/>
      <c r="F163" s="97"/>
      <c r="G163" s="96"/>
      <c r="H163" s="96"/>
    </row>
    <row r="167" spans="1:8" s="98" customFormat="1" ht="12.75">
      <c r="A167" s="96"/>
      <c r="B167" s="96"/>
      <c r="C167" s="95"/>
      <c r="D167" s="95"/>
      <c r="E167" s="95"/>
      <c r="F167" s="97"/>
      <c r="G167" s="96"/>
      <c r="H167" s="96"/>
    </row>
    <row r="170" ht="12.75">
      <c r="D170" s="95"/>
    </row>
    <row r="172" ht="12.75">
      <c r="D172" s="95"/>
    </row>
    <row r="174" ht="12.75">
      <c r="D174" s="95"/>
    </row>
    <row r="178" ht="12.75">
      <c r="D178" s="95"/>
    </row>
    <row r="181" spans="1:8" s="98" customFormat="1" ht="12.75">
      <c r="A181" s="96"/>
      <c r="B181" s="96"/>
      <c r="C181" s="95"/>
      <c r="D181" s="95"/>
      <c r="E181" s="95"/>
      <c r="F181" s="97"/>
      <c r="G181" s="96"/>
      <c r="H181" s="96"/>
    </row>
    <row r="183" ht="12.75">
      <c r="D183" s="95"/>
    </row>
    <row r="185" ht="12.75">
      <c r="D185" s="95"/>
    </row>
    <row r="187" ht="12.75">
      <c r="D187" s="95"/>
    </row>
    <row r="190" ht="12.75">
      <c r="D190" s="95"/>
    </row>
    <row r="192" ht="12.75">
      <c r="D192" s="95"/>
    </row>
    <row r="195" ht="12.75">
      <c r="D195" s="95"/>
    </row>
    <row r="198" ht="12.75">
      <c r="D198" s="95"/>
    </row>
    <row r="199" ht="12.75">
      <c r="D199" s="95"/>
    </row>
    <row r="203" ht="12.75">
      <c r="B203" s="94"/>
    </row>
    <row r="207" spans="2:4" ht="12.75">
      <c r="B207" s="99"/>
      <c r="C207" s="100"/>
      <c r="D207" s="100"/>
    </row>
    <row r="208" spans="2:4" ht="12.75">
      <c r="B208" s="99"/>
      <c r="C208" s="100"/>
      <c r="D208" s="100"/>
    </row>
    <row r="209" spans="2:4" ht="12.75">
      <c r="B209" s="99"/>
      <c r="C209" s="100"/>
      <c r="D209" s="100"/>
    </row>
    <row r="210" spans="2:4" ht="12.75">
      <c r="B210" s="99"/>
      <c r="C210" s="100"/>
      <c r="D210" s="100"/>
    </row>
    <row r="211" spans="2:4" ht="12.75">
      <c r="B211" s="101" t="s">
        <v>611</v>
      </c>
      <c r="C211" s="102"/>
      <c r="D211" s="102" t="s">
        <v>359</v>
      </c>
    </row>
    <row r="212" spans="2:4" ht="12.75">
      <c r="B212" s="101"/>
      <c r="C212" s="102"/>
      <c r="D212" s="102"/>
    </row>
    <row r="213" spans="2:4" ht="12.75">
      <c r="B213" s="101">
        <v>21</v>
      </c>
      <c r="C213" s="102"/>
      <c r="D213" s="102" t="s">
        <v>397</v>
      </c>
    </row>
    <row r="214" spans="2:4" ht="12.75">
      <c r="B214" s="101">
        <v>15</v>
      </c>
      <c r="C214" s="102"/>
      <c r="D214" s="102" t="s">
        <v>378</v>
      </c>
    </row>
    <row r="215" spans="2:4" ht="12.75">
      <c r="B215" s="101"/>
      <c r="C215" s="102"/>
      <c r="D215" s="102" t="s">
        <v>609</v>
      </c>
    </row>
    <row r="216" spans="2:4" ht="12.75">
      <c r="B216" s="101">
        <v>24</v>
      </c>
      <c r="C216" s="102"/>
      <c r="D216" s="102" t="s">
        <v>390</v>
      </c>
    </row>
    <row r="217" spans="2:4" ht="12.75">
      <c r="B217" s="101"/>
      <c r="C217" s="102"/>
      <c r="D217" s="102" t="s">
        <v>386</v>
      </c>
    </row>
    <row r="218" spans="2:4" ht="12.75">
      <c r="B218" s="101">
        <v>12</v>
      </c>
      <c r="C218" s="102"/>
      <c r="D218" s="102" t="s">
        <v>609</v>
      </c>
    </row>
    <row r="219" spans="2:4" ht="12.75">
      <c r="B219" s="101">
        <v>19</v>
      </c>
      <c r="C219" s="102"/>
      <c r="D219" s="102" t="s">
        <v>317</v>
      </c>
    </row>
    <row r="220" spans="2:4" ht="12.75">
      <c r="B220" s="101">
        <v>12</v>
      </c>
      <c r="C220" s="102"/>
      <c r="D220" s="102" t="s">
        <v>373</v>
      </c>
    </row>
    <row r="221" spans="2:4" ht="12.75">
      <c r="B221" s="101"/>
      <c r="C221" s="102"/>
      <c r="D221" s="102" t="s">
        <v>397</v>
      </c>
    </row>
    <row r="222" spans="2:4" ht="12.75">
      <c r="B222" s="101"/>
      <c r="C222" s="102"/>
      <c r="D222" s="102" t="s">
        <v>440</v>
      </c>
    </row>
    <row r="223" spans="2:4" ht="12.75">
      <c r="B223" s="101">
        <v>12</v>
      </c>
      <c r="C223" s="102"/>
      <c r="D223" s="102" t="s">
        <v>114</v>
      </c>
    </row>
    <row r="224" spans="2:4" ht="12.75">
      <c r="B224" s="101">
        <v>17</v>
      </c>
      <c r="C224" s="102"/>
      <c r="D224" s="102" t="s">
        <v>375</v>
      </c>
    </row>
    <row r="225" spans="2:4" ht="12.75">
      <c r="B225" s="101">
        <v>8</v>
      </c>
      <c r="C225" s="102"/>
      <c r="D225" s="102" t="s">
        <v>394</v>
      </c>
    </row>
    <row r="226" spans="2:4" ht="12.75">
      <c r="B226" s="101">
        <v>4</v>
      </c>
      <c r="C226" s="102"/>
      <c r="D226" s="102" t="s">
        <v>399</v>
      </c>
    </row>
    <row r="227" spans="2:4" ht="12.75">
      <c r="B227" s="101">
        <v>10</v>
      </c>
      <c r="C227" s="102"/>
      <c r="D227" s="102" t="s">
        <v>1602</v>
      </c>
    </row>
    <row r="228" spans="2:4" ht="12.75">
      <c r="B228" s="101">
        <v>16</v>
      </c>
      <c r="C228" s="102"/>
      <c r="D228" s="102" t="s">
        <v>433</v>
      </c>
    </row>
    <row r="229" spans="2:4" ht="12.75">
      <c r="B229" s="101">
        <v>18</v>
      </c>
      <c r="C229" s="102"/>
      <c r="D229" s="102" t="s">
        <v>635</v>
      </c>
    </row>
    <row r="230" spans="2:4" ht="12.75">
      <c r="B230" s="101">
        <v>13</v>
      </c>
      <c r="C230" s="102"/>
      <c r="D230" s="102" t="s">
        <v>393</v>
      </c>
    </row>
    <row r="231" spans="2:4" ht="12.75">
      <c r="B231" s="101"/>
      <c r="C231" s="102"/>
      <c r="D231" s="102"/>
    </row>
    <row r="232" spans="2:4" ht="12.75">
      <c r="B232" s="101"/>
      <c r="C232" s="102"/>
      <c r="D232" s="102"/>
    </row>
    <row r="233" spans="2:4" ht="12.75">
      <c r="B233" s="103">
        <f>SUM(B213:B232)</f>
        <v>201</v>
      </c>
      <c r="C233" s="102"/>
      <c r="D233" s="102" t="s">
        <v>109</v>
      </c>
    </row>
    <row r="234" spans="2:4" ht="12.75">
      <c r="B234" s="94"/>
      <c r="C234" s="94"/>
      <c r="D234" s="94"/>
    </row>
    <row r="235" spans="2:4" ht="12.75">
      <c r="B235" s="94"/>
      <c r="C235" s="94"/>
      <c r="D235" s="94"/>
    </row>
    <row r="236" spans="2:4" ht="12.75">
      <c r="B236" s="94"/>
      <c r="C236" s="94"/>
      <c r="D236" s="94"/>
    </row>
    <row r="237" spans="2:4" ht="12.75">
      <c r="B237" s="94"/>
      <c r="C237" s="94"/>
      <c r="D237" s="94"/>
    </row>
    <row r="238" spans="2:4" ht="12.75">
      <c r="B238" s="94"/>
      <c r="C238" s="94"/>
      <c r="D238" s="94"/>
    </row>
    <row r="239" spans="2:4" ht="12.75">
      <c r="B239" s="94"/>
      <c r="C239" s="94"/>
      <c r="D239" s="9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419"/>
  <sheetViews>
    <sheetView zoomScale="90" zoomScaleNormal="90" zoomScalePageLayoutView="0" workbookViewId="0" topLeftCell="A983">
      <selection activeCell="A983" sqref="A1:IV16384"/>
    </sheetView>
  </sheetViews>
  <sheetFormatPr defaultColWidth="7.28125" defaultRowHeight="12.75" outlineLevelRow="2"/>
  <cols>
    <col min="1" max="1" width="7.00390625" style="12" customWidth="1"/>
    <col min="2" max="2" width="8.421875" style="13" bestFit="1" customWidth="1"/>
    <col min="3" max="3" width="11.28125" style="14" bestFit="1" customWidth="1"/>
    <col min="4" max="4" width="29.00390625" style="15" customWidth="1"/>
    <col min="5" max="5" width="25.8515625" style="14" customWidth="1"/>
    <col min="6" max="6" width="15.421875" style="16" bestFit="1" customWidth="1"/>
    <col min="7" max="7" width="15.140625" style="23" customWidth="1"/>
    <col min="8" max="8" width="10.140625" style="12" bestFit="1" customWidth="1"/>
    <col min="9" max="9" width="31.8515625" style="14" customWidth="1"/>
    <col min="10" max="11" width="10.57421875" style="17" customWidth="1"/>
    <col min="12" max="12" width="12.8515625" style="17" customWidth="1"/>
    <col min="13" max="13" width="22.57421875" style="17" customWidth="1"/>
    <col min="14" max="14" width="12.28125" style="17" customWidth="1"/>
    <col min="15" max="15" width="8.8515625" style="17" bestFit="1" customWidth="1"/>
    <col min="16" max="16" width="6.140625" style="12" customWidth="1"/>
    <col min="17" max="17" width="11.8515625" style="17" customWidth="1"/>
    <col min="18" max="18" width="13.57421875" style="17" customWidth="1"/>
    <col min="19" max="16384" width="7.28125" style="17" customWidth="1"/>
  </cols>
  <sheetData>
    <row r="1" spans="1:16" s="105" customFormat="1" ht="12.75">
      <c r="A1" s="12" t="s">
        <v>201</v>
      </c>
      <c r="B1" s="13" t="s">
        <v>356</v>
      </c>
      <c r="C1" s="14" t="s">
        <v>357</v>
      </c>
      <c r="D1" s="15" t="s">
        <v>358</v>
      </c>
      <c r="E1" s="14" t="s">
        <v>359</v>
      </c>
      <c r="F1" s="16" t="s">
        <v>360</v>
      </c>
      <c r="G1" s="14" t="s">
        <v>427</v>
      </c>
      <c r="H1" s="12" t="s">
        <v>361</v>
      </c>
      <c r="I1" s="24" t="s">
        <v>300</v>
      </c>
      <c r="P1" s="106"/>
    </row>
    <row r="2" spans="1:16" s="105" customFormat="1" ht="12.75" outlineLevel="2">
      <c r="A2" s="30">
        <v>6</v>
      </c>
      <c r="B2" s="31">
        <v>2010</v>
      </c>
      <c r="C2" s="32" t="s">
        <v>428</v>
      </c>
      <c r="D2" s="34" t="s">
        <v>343</v>
      </c>
      <c r="E2" s="32" t="s">
        <v>375</v>
      </c>
      <c r="F2" s="33">
        <v>40348</v>
      </c>
      <c r="G2" s="32" t="s">
        <v>547</v>
      </c>
      <c r="H2" s="30">
        <v>5</v>
      </c>
      <c r="I2" s="32" t="s">
        <v>396</v>
      </c>
      <c r="J2" s="107"/>
      <c r="K2" s="107"/>
      <c r="L2" s="107"/>
      <c r="M2" s="107"/>
      <c r="P2" s="106"/>
    </row>
    <row r="3" spans="1:16" s="105" customFormat="1" ht="12.75" outlineLevel="2">
      <c r="A3" s="30">
        <v>7</v>
      </c>
      <c r="B3" s="31">
        <v>2010</v>
      </c>
      <c r="C3" s="32" t="s">
        <v>428</v>
      </c>
      <c r="D3" s="34" t="s">
        <v>343</v>
      </c>
      <c r="E3" s="32" t="s">
        <v>389</v>
      </c>
      <c r="F3" s="33">
        <v>40383</v>
      </c>
      <c r="G3" s="32" t="s">
        <v>547</v>
      </c>
      <c r="H3" s="30">
        <v>5</v>
      </c>
      <c r="I3" s="32" t="s">
        <v>464</v>
      </c>
      <c r="J3" s="43"/>
      <c r="K3" s="107"/>
      <c r="L3" s="107"/>
      <c r="M3" s="107"/>
      <c r="P3" s="106"/>
    </row>
    <row r="4" spans="1:16" s="105" customFormat="1" ht="12.75" outlineLevel="1">
      <c r="A4" s="30"/>
      <c r="B4" s="31"/>
      <c r="C4" s="32"/>
      <c r="D4" s="34" t="s">
        <v>344</v>
      </c>
      <c r="E4" s="32"/>
      <c r="F4" s="33"/>
      <c r="G4" s="32"/>
      <c r="H4" s="30">
        <f>SUBTOTAL(9,H2:H3)</f>
        <v>10</v>
      </c>
      <c r="I4" s="32"/>
      <c r="J4" s="43"/>
      <c r="K4" s="107"/>
      <c r="L4" s="107"/>
      <c r="M4" s="107"/>
      <c r="P4" s="106"/>
    </row>
    <row r="5" spans="1:16" s="105" customFormat="1" ht="12.75" outlineLevel="2">
      <c r="A5" s="30">
        <v>3</v>
      </c>
      <c r="B5" s="31">
        <v>2010</v>
      </c>
      <c r="C5" s="32" t="s">
        <v>428</v>
      </c>
      <c r="D5" s="32" t="s">
        <v>516</v>
      </c>
      <c r="E5" s="33" t="s">
        <v>440</v>
      </c>
      <c r="F5" s="33">
        <v>40264</v>
      </c>
      <c r="G5" s="32" t="s">
        <v>544</v>
      </c>
      <c r="H5" s="30">
        <v>5</v>
      </c>
      <c r="I5" s="32" t="s">
        <v>464</v>
      </c>
      <c r="J5" s="107"/>
      <c r="K5" s="107"/>
      <c r="L5" s="107"/>
      <c r="M5" s="107"/>
      <c r="P5" s="106"/>
    </row>
    <row r="6" spans="1:16" s="105" customFormat="1" ht="12.75" outlineLevel="1">
      <c r="A6" s="30"/>
      <c r="B6" s="31"/>
      <c r="C6" s="32"/>
      <c r="D6" s="32" t="s">
        <v>517</v>
      </c>
      <c r="E6" s="33"/>
      <c r="F6" s="33"/>
      <c r="G6" s="32"/>
      <c r="H6" s="30">
        <f>SUBTOTAL(9,H5:H5)</f>
        <v>5</v>
      </c>
      <c r="I6" s="32"/>
      <c r="J6" s="107"/>
      <c r="K6" s="107"/>
      <c r="L6" s="107"/>
      <c r="M6" s="107"/>
      <c r="P6" s="106"/>
    </row>
    <row r="7" spans="1:16" s="146" customFormat="1" ht="12.75" outlineLevel="2">
      <c r="A7" s="77">
        <v>11</v>
      </c>
      <c r="B7" s="78">
        <v>2010</v>
      </c>
      <c r="C7" s="108" t="s">
        <v>428</v>
      </c>
      <c r="D7" s="79" t="s">
        <v>636</v>
      </c>
      <c r="E7" s="79" t="s">
        <v>416</v>
      </c>
      <c r="F7" s="80">
        <v>40503</v>
      </c>
      <c r="G7" s="109" t="s">
        <v>637</v>
      </c>
      <c r="H7" s="77">
        <v>10</v>
      </c>
      <c r="I7" s="79" t="s">
        <v>452</v>
      </c>
      <c r="J7" s="10" t="s">
        <v>999</v>
      </c>
      <c r="K7" s="110"/>
      <c r="L7" s="110"/>
      <c r="M7" s="110"/>
      <c r="P7" s="147"/>
    </row>
    <row r="8" spans="1:16" s="146" customFormat="1" ht="12.75" outlineLevel="2">
      <c r="A8" s="77">
        <v>11</v>
      </c>
      <c r="B8" s="78">
        <v>2010</v>
      </c>
      <c r="C8" s="108" t="s">
        <v>428</v>
      </c>
      <c r="D8" s="79" t="s">
        <v>636</v>
      </c>
      <c r="E8" s="79" t="s">
        <v>416</v>
      </c>
      <c r="F8" s="80">
        <v>40503</v>
      </c>
      <c r="G8" s="109" t="s">
        <v>638</v>
      </c>
      <c r="H8" s="77">
        <v>3</v>
      </c>
      <c r="I8" s="79" t="s">
        <v>374</v>
      </c>
      <c r="J8" s="110"/>
      <c r="K8" s="110"/>
      <c r="L8" s="110"/>
      <c r="M8" s="110"/>
      <c r="P8" s="147"/>
    </row>
    <row r="9" spans="1:16" s="146" customFormat="1" ht="12.75" outlineLevel="2">
      <c r="A9" s="81">
        <v>7</v>
      </c>
      <c r="B9" s="82">
        <v>2011</v>
      </c>
      <c r="C9" s="111" t="s">
        <v>428</v>
      </c>
      <c r="D9" s="83" t="s">
        <v>636</v>
      </c>
      <c r="E9" s="83" t="s">
        <v>399</v>
      </c>
      <c r="F9" s="84">
        <v>40727</v>
      </c>
      <c r="G9" s="112" t="s">
        <v>854</v>
      </c>
      <c r="H9" s="81">
        <v>5</v>
      </c>
      <c r="I9" s="83" t="s">
        <v>486</v>
      </c>
      <c r="J9" s="110"/>
      <c r="K9" s="110"/>
      <c r="L9" s="110"/>
      <c r="M9" s="110"/>
      <c r="P9" s="147"/>
    </row>
    <row r="10" spans="1:16" s="146" customFormat="1" ht="12.75" outlineLevel="2">
      <c r="A10" s="113">
        <v>3</v>
      </c>
      <c r="B10" s="114">
        <v>2012</v>
      </c>
      <c r="C10" s="115" t="s">
        <v>428</v>
      </c>
      <c r="D10" s="116" t="s">
        <v>636</v>
      </c>
      <c r="E10" s="116" t="s">
        <v>389</v>
      </c>
      <c r="F10" s="117">
        <v>40985</v>
      </c>
      <c r="G10" s="118" t="s">
        <v>854</v>
      </c>
      <c r="H10" s="113">
        <v>10</v>
      </c>
      <c r="I10" s="116" t="s">
        <v>379</v>
      </c>
      <c r="J10" s="110"/>
      <c r="K10" s="110"/>
      <c r="L10" s="110"/>
      <c r="M10" s="110"/>
      <c r="P10" s="147"/>
    </row>
    <row r="11" spans="1:16" s="146" customFormat="1" ht="12.75" outlineLevel="2">
      <c r="A11" s="113">
        <v>3</v>
      </c>
      <c r="B11" s="114">
        <v>2012</v>
      </c>
      <c r="C11" s="115" t="s">
        <v>428</v>
      </c>
      <c r="D11" s="116" t="s">
        <v>636</v>
      </c>
      <c r="E11" s="116" t="s">
        <v>440</v>
      </c>
      <c r="F11" s="117">
        <v>40992</v>
      </c>
      <c r="G11" s="118" t="s">
        <v>854</v>
      </c>
      <c r="H11" s="113">
        <v>5</v>
      </c>
      <c r="I11" s="116" t="s">
        <v>486</v>
      </c>
      <c r="J11" s="110"/>
      <c r="K11" s="110"/>
      <c r="L11" s="110"/>
      <c r="M11" s="110"/>
      <c r="P11" s="147"/>
    </row>
    <row r="12" spans="1:16" s="146" customFormat="1" ht="12.75" outlineLevel="2">
      <c r="A12" s="119">
        <v>5</v>
      </c>
      <c r="B12" s="120">
        <v>2012</v>
      </c>
      <c r="C12" s="121" t="s">
        <v>428</v>
      </c>
      <c r="D12" s="122" t="s">
        <v>636</v>
      </c>
      <c r="E12" s="122" t="s">
        <v>325</v>
      </c>
      <c r="F12" s="123">
        <v>41049</v>
      </c>
      <c r="G12" s="124" t="s">
        <v>854</v>
      </c>
      <c r="H12" s="119">
        <v>3</v>
      </c>
      <c r="I12" s="122" t="s">
        <v>243</v>
      </c>
      <c r="J12" s="125"/>
      <c r="K12" s="125"/>
      <c r="L12" s="125"/>
      <c r="M12" s="125"/>
      <c r="P12" s="147"/>
    </row>
    <row r="13" spans="1:16" s="146" customFormat="1" ht="12.75" outlineLevel="2">
      <c r="A13" s="119">
        <v>5</v>
      </c>
      <c r="B13" s="120">
        <v>2012</v>
      </c>
      <c r="C13" s="121" t="s">
        <v>428</v>
      </c>
      <c r="D13" s="122" t="s">
        <v>636</v>
      </c>
      <c r="E13" s="122" t="s">
        <v>1375</v>
      </c>
      <c r="F13" s="123">
        <v>41055</v>
      </c>
      <c r="G13" s="124" t="s">
        <v>854</v>
      </c>
      <c r="H13" s="119">
        <v>5</v>
      </c>
      <c r="I13" s="122" t="s">
        <v>1376</v>
      </c>
      <c r="J13" s="125"/>
      <c r="K13" s="125"/>
      <c r="L13" s="125"/>
      <c r="M13" s="125"/>
      <c r="P13" s="147"/>
    </row>
    <row r="14" spans="1:16" s="146" customFormat="1" ht="12.75" outlineLevel="2">
      <c r="A14" s="119">
        <v>6</v>
      </c>
      <c r="B14" s="120">
        <v>2012</v>
      </c>
      <c r="C14" s="121" t="s">
        <v>428</v>
      </c>
      <c r="D14" s="122" t="s">
        <v>636</v>
      </c>
      <c r="E14" s="122" t="s">
        <v>375</v>
      </c>
      <c r="F14" s="123">
        <v>41076</v>
      </c>
      <c r="G14" s="124" t="s">
        <v>1441</v>
      </c>
      <c r="H14" s="119">
        <v>5</v>
      </c>
      <c r="I14" s="122" t="s">
        <v>464</v>
      </c>
      <c r="J14" s="125"/>
      <c r="K14" s="125"/>
      <c r="L14" s="125"/>
      <c r="M14" s="125"/>
      <c r="P14" s="147"/>
    </row>
    <row r="15" spans="1:16" s="146" customFormat="1" ht="12.75" outlineLevel="2">
      <c r="A15" s="119">
        <v>7</v>
      </c>
      <c r="B15" s="120">
        <v>2012</v>
      </c>
      <c r="C15" s="121" t="s">
        <v>428</v>
      </c>
      <c r="D15" s="122" t="s">
        <v>636</v>
      </c>
      <c r="E15" s="122" t="s">
        <v>399</v>
      </c>
      <c r="F15" s="123">
        <v>41091</v>
      </c>
      <c r="G15" s="124" t="s">
        <v>1447</v>
      </c>
      <c r="H15" s="119">
        <v>5</v>
      </c>
      <c r="I15" s="122" t="s">
        <v>486</v>
      </c>
      <c r="J15" s="125"/>
      <c r="K15" s="125"/>
      <c r="L15" s="125"/>
      <c r="M15" s="125"/>
      <c r="P15" s="147"/>
    </row>
    <row r="16" spans="1:16" s="146" customFormat="1" ht="12.75" outlineLevel="1">
      <c r="A16" s="119"/>
      <c r="B16" s="120"/>
      <c r="C16" s="121"/>
      <c r="D16" s="122" t="s">
        <v>639</v>
      </c>
      <c r="E16" s="122"/>
      <c r="F16" s="123"/>
      <c r="G16" s="124"/>
      <c r="H16" s="119">
        <f>SUBTOTAL(9,H7:H15)</f>
        <v>51</v>
      </c>
      <c r="I16" s="122"/>
      <c r="J16" s="125"/>
      <c r="K16" s="125"/>
      <c r="L16" s="125"/>
      <c r="M16" s="125"/>
      <c r="P16" s="147"/>
    </row>
    <row r="17" spans="1:16" s="146" customFormat="1" ht="12.75" outlineLevel="2">
      <c r="A17" s="62">
        <v>3</v>
      </c>
      <c r="B17" s="63">
        <v>2010</v>
      </c>
      <c r="C17" s="65" t="s">
        <v>362</v>
      </c>
      <c r="D17" s="65" t="s">
        <v>553</v>
      </c>
      <c r="E17" s="66" t="s">
        <v>366</v>
      </c>
      <c r="F17" s="66">
        <v>40321</v>
      </c>
      <c r="G17" s="65" t="s">
        <v>554</v>
      </c>
      <c r="H17" s="62">
        <v>3</v>
      </c>
      <c r="I17" s="69" t="s">
        <v>234</v>
      </c>
      <c r="J17" s="10" t="s">
        <v>997</v>
      </c>
      <c r="K17" s="110"/>
      <c r="L17" s="110"/>
      <c r="M17" s="110"/>
      <c r="P17" s="147"/>
    </row>
    <row r="18" spans="1:16" s="146" customFormat="1" ht="12.75" outlineLevel="2">
      <c r="A18" s="61">
        <v>2</v>
      </c>
      <c r="B18" s="70">
        <v>2011</v>
      </c>
      <c r="C18" s="68" t="s">
        <v>362</v>
      </c>
      <c r="D18" s="68" t="s">
        <v>553</v>
      </c>
      <c r="E18" s="87" t="s">
        <v>386</v>
      </c>
      <c r="F18" s="71">
        <v>40595</v>
      </c>
      <c r="G18" s="68" t="s">
        <v>701</v>
      </c>
      <c r="H18" s="61">
        <v>5</v>
      </c>
      <c r="I18" s="60" t="s">
        <v>376</v>
      </c>
      <c r="J18" s="110"/>
      <c r="K18" s="110"/>
      <c r="L18" s="110"/>
      <c r="M18" s="110"/>
      <c r="P18" s="147"/>
    </row>
    <row r="19" spans="1:16" s="146" customFormat="1" ht="12.75" outlineLevel="2">
      <c r="A19" s="61">
        <v>3</v>
      </c>
      <c r="B19" s="70">
        <v>2011</v>
      </c>
      <c r="C19" s="68" t="s">
        <v>362</v>
      </c>
      <c r="D19" s="68" t="s">
        <v>553</v>
      </c>
      <c r="E19" s="87" t="s">
        <v>373</v>
      </c>
      <c r="F19" s="71">
        <v>40622</v>
      </c>
      <c r="G19" s="68" t="s">
        <v>773</v>
      </c>
      <c r="H19" s="61">
        <v>10</v>
      </c>
      <c r="I19" s="60" t="s">
        <v>379</v>
      </c>
      <c r="J19" s="110"/>
      <c r="K19" s="110"/>
      <c r="L19" s="110"/>
      <c r="M19" s="110"/>
      <c r="P19" s="147"/>
    </row>
    <row r="20" spans="1:16" s="146" customFormat="1" ht="12.75" outlineLevel="2">
      <c r="A20" s="85">
        <v>5</v>
      </c>
      <c r="B20" s="67">
        <v>2011</v>
      </c>
      <c r="C20" s="68" t="s">
        <v>362</v>
      </c>
      <c r="D20" s="71" t="s">
        <v>553</v>
      </c>
      <c r="E20" s="68" t="s">
        <v>325</v>
      </c>
      <c r="F20" s="71">
        <v>40685</v>
      </c>
      <c r="G20" s="68"/>
      <c r="H20" s="61">
        <v>10</v>
      </c>
      <c r="I20" s="60" t="s">
        <v>267</v>
      </c>
      <c r="J20" s="110"/>
      <c r="K20" s="110"/>
      <c r="L20" s="110"/>
      <c r="M20" s="110"/>
      <c r="P20" s="147"/>
    </row>
    <row r="21" spans="1:16" s="146" customFormat="1" ht="12.75" outlineLevel="2">
      <c r="A21" s="61">
        <v>10</v>
      </c>
      <c r="B21" s="70">
        <v>2011</v>
      </c>
      <c r="C21" s="68" t="s">
        <v>362</v>
      </c>
      <c r="D21" s="68" t="s">
        <v>553</v>
      </c>
      <c r="E21" s="71" t="s">
        <v>416</v>
      </c>
      <c r="F21" s="71">
        <v>40839</v>
      </c>
      <c r="G21" s="68" t="s">
        <v>864</v>
      </c>
      <c r="H21" s="61">
        <v>10</v>
      </c>
      <c r="I21" s="60" t="s">
        <v>865</v>
      </c>
      <c r="J21" s="110"/>
      <c r="K21" s="110"/>
      <c r="L21" s="110"/>
      <c r="M21" s="110"/>
      <c r="P21" s="147"/>
    </row>
    <row r="22" spans="1:16" s="146" customFormat="1" ht="12.75" outlineLevel="2">
      <c r="A22" s="61">
        <v>11</v>
      </c>
      <c r="B22" s="70">
        <v>2011</v>
      </c>
      <c r="C22" s="68" t="s">
        <v>362</v>
      </c>
      <c r="D22" s="68" t="s">
        <v>553</v>
      </c>
      <c r="E22" s="71" t="s">
        <v>393</v>
      </c>
      <c r="F22" s="71">
        <v>40848</v>
      </c>
      <c r="G22" s="68" t="s">
        <v>701</v>
      </c>
      <c r="H22" s="61">
        <v>5</v>
      </c>
      <c r="I22" s="60" t="s">
        <v>376</v>
      </c>
      <c r="J22" s="110"/>
      <c r="K22" s="110"/>
      <c r="L22" s="110"/>
      <c r="M22" s="110"/>
      <c r="P22" s="147"/>
    </row>
    <row r="23" spans="1:16" s="146" customFormat="1" ht="12.75" outlineLevel="2">
      <c r="A23" s="126">
        <v>3</v>
      </c>
      <c r="B23" s="127">
        <v>2012</v>
      </c>
      <c r="C23" s="128" t="s">
        <v>362</v>
      </c>
      <c r="D23" s="128" t="s">
        <v>553</v>
      </c>
      <c r="E23" s="129" t="s">
        <v>373</v>
      </c>
      <c r="F23" s="129">
        <v>40986</v>
      </c>
      <c r="G23" s="128" t="s">
        <v>1279</v>
      </c>
      <c r="H23" s="126">
        <v>10</v>
      </c>
      <c r="I23" s="130" t="s">
        <v>379</v>
      </c>
      <c r="J23" s="110"/>
      <c r="K23" s="110"/>
      <c r="L23" s="110"/>
      <c r="M23" s="110"/>
      <c r="P23" s="147"/>
    </row>
    <row r="24" spans="1:16" s="146" customFormat="1" ht="12.75" outlineLevel="2">
      <c r="A24" s="119">
        <v>5</v>
      </c>
      <c r="B24" s="120">
        <v>2012</v>
      </c>
      <c r="C24" s="121" t="s">
        <v>362</v>
      </c>
      <c r="D24" s="122" t="s">
        <v>553</v>
      </c>
      <c r="E24" s="122" t="s">
        <v>325</v>
      </c>
      <c r="F24" s="123">
        <v>41049</v>
      </c>
      <c r="G24" s="124" t="s">
        <v>1290</v>
      </c>
      <c r="H24" s="119">
        <v>7</v>
      </c>
      <c r="I24" s="122" t="s">
        <v>265</v>
      </c>
      <c r="J24" s="125"/>
      <c r="K24" s="125"/>
      <c r="L24" s="125"/>
      <c r="M24" s="125"/>
      <c r="P24" s="147"/>
    </row>
    <row r="25" spans="1:16" s="146" customFormat="1" ht="12.75" outlineLevel="2">
      <c r="A25" s="119">
        <v>5</v>
      </c>
      <c r="B25" s="120">
        <v>2012</v>
      </c>
      <c r="C25" s="121" t="s">
        <v>362</v>
      </c>
      <c r="D25" s="122" t="s">
        <v>553</v>
      </c>
      <c r="E25" s="122" t="s">
        <v>325</v>
      </c>
      <c r="F25" s="123">
        <v>41049</v>
      </c>
      <c r="G25" s="124" t="s">
        <v>1291</v>
      </c>
      <c r="H25" s="119">
        <v>3</v>
      </c>
      <c r="I25" s="122" t="s">
        <v>331</v>
      </c>
      <c r="J25" s="125"/>
      <c r="K25" s="125"/>
      <c r="L25" s="125"/>
      <c r="M25" s="125"/>
      <c r="P25" s="147"/>
    </row>
    <row r="26" spans="1:16" s="146" customFormat="1" ht="12.75" outlineLevel="2">
      <c r="A26" s="119">
        <v>9</v>
      </c>
      <c r="B26" s="120">
        <v>2012</v>
      </c>
      <c r="C26" s="121" t="s">
        <v>362</v>
      </c>
      <c r="D26" s="122" t="s">
        <v>553</v>
      </c>
      <c r="E26" s="122" t="s">
        <v>612</v>
      </c>
      <c r="F26" s="123">
        <v>41161</v>
      </c>
      <c r="G26" s="124" t="s">
        <v>1461</v>
      </c>
      <c r="H26" s="119">
        <v>10</v>
      </c>
      <c r="I26" s="122" t="s">
        <v>460</v>
      </c>
      <c r="J26" s="125"/>
      <c r="K26" s="125"/>
      <c r="L26" s="125"/>
      <c r="M26" s="125"/>
      <c r="P26" s="147"/>
    </row>
    <row r="27" spans="1:16" s="146" customFormat="1" ht="12.75" outlineLevel="1">
      <c r="A27" s="119"/>
      <c r="B27" s="120"/>
      <c r="C27" s="121"/>
      <c r="D27" s="122" t="s">
        <v>555</v>
      </c>
      <c r="E27" s="122"/>
      <c r="F27" s="123"/>
      <c r="G27" s="124"/>
      <c r="H27" s="119">
        <f>SUBTOTAL(9,H17:H26)</f>
        <v>73</v>
      </c>
      <c r="I27" s="122"/>
      <c r="J27" s="125"/>
      <c r="K27" s="125"/>
      <c r="L27" s="125"/>
      <c r="M27" s="125"/>
      <c r="P27" s="147"/>
    </row>
    <row r="28" spans="1:16" s="105" customFormat="1" ht="12.75" outlineLevel="2">
      <c r="A28" s="30">
        <v>3</v>
      </c>
      <c r="B28" s="31">
        <v>2010</v>
      </c>
      <c r="C28" s="32" t="s">
        <v>362</v>
      </c>
      <c r="D28" s="32" t="s">
        <v>161</v>
      </c>
      <c r="E28" s="33" t="s">
        <v>366</v>
      </c>
      <c r="F28" s="33">
        <v>40321</v>
      </c>
      <c r="G28" s="32" t="s">
        <v>556</v>
      </c>
      <c r="H28" s="30">
        <v>10</v>
      </c>
      <c r="I28" s="35" t="s">
        <v>557</v>
      </c>
      <c r="J28" s="107"/>
      <c r="K28" s="107"/>
      <c r="L28" s="107"/>
      <c r="M28" s="107"/>
      <c r="P28" s="106"/>
    </row>
    <row r="29" spans="1:16" s="105" customFormat="1" ht="12.75" outlineLevel="1">
      <c r="A29" s="30"/>
      <c r="B29" s="31"/>
      <c r="C29" s="32"/>
      <c r="D29" s="32" t="s">
        <v>162</v>
      </c>
      <c r="E29" s="33"/>
      <c r="F29" s="33"/>
      <c r="G29" s="32"/>
      <c r="H29" s="30">
        <f>SUBTOTAL(9,H28:H28)</f>
        <v>10</v>
      </c>
      <c r="I29" s="35"/>
      <c r="J29" s="107"/>
      <c r="K29" s="107"/>
      <c r="L29" s="107"/>
      <c r="M29" s="107"/>
      <c r="P29" s="106"/>
    </row>
    <row r="30" spans="1:16" s="105" customFormat="1" ht="12.75" outlineLevel="2">
      <c r="A30" s="46">
        <v>11</v>
      </c>
      <c r="B30" s="53">
        <v>2011</v>
      </c>
      <c r="C30" s="54" t="s">
        <v>362</v>
      </c>
      <c r="D30" s="47" t="s">
        <v>118</v>
      </c>
      <c r="E30" s="55" t="s">
        <v>395</v>
      </c>
      <c r="F30" s="56">
        <v>40853</v>
      </c>
      <c r="G30" s="54" t="s">
        <v>969</v>
      </c>
      <c r="H30" s="46">
        <v>5</v>
      </c>
      <c r="I30" s="54" t="s">
        <v>376</v>
      </c>
      <c r="J30" s="107"/>
      <c r="K30" s="107"/>
      <c r="L30" s="107"/>
      <c r="M30" s="107"/>
      <c r="P30" s="106"/>
    </row>
    <row r="31" spans="1:16" s="105" customFormat="1" ht="12.75" outlineLevel="2">
      <c r="A31" s="101">
        <v>3</v>
      </c>
      <c r="B31" s="131">
        <v>2012</v>
      </c>
      <c r="C31" s="132" t="s">
        <v>362</v>
      </c>
      <c r="D31" s="132" t="s">
        <v>118</v>
      </c>
      <c r="E31" s="133" t="s">
        <v>422</v>
      </c>
      <c r="F31" s="133">
        <v>40972</v>
      </c>
      <c r="G31" s="132" t="s">
        <v>1002</v>
      </c>
      <c r="H31" s="101">
        <v>7</v>
      </c>
      <c r="I31" s="134" t="s">
        <v>292</v>
      </c>
      <c r="J31" s="107"/>
      <c r="K31" s="107"/>
      <c r="L31" s="107"/>
      <c r="M31" s="107"/>
      <c r="P31" s="106"/>
    </row>
    <row r="32" spans="1:16" s="105" customFormat="1" ht="12.75" outlineLevel="2">
      <c r="A32" s="101">
        <v>10</v>
      </c>
      <c r="B32" s="131">
        <v>2012</v>
      </c>
      <c r="C32" s="132" t="s">
        <v>362</v>
      </c>
      <c r="D32" s="132" t="s">
        <v>118</v>
      </c>
      <c r="E32" s="133" t="s">
        <v>395</v>
      </c>
      <c r="F32" s="133">
        <v>41210</v>
      </c>
      <c r="G32" s="132" t="s">
        <v>1575</v>
      </c>
      <c r="H32" s="101">
        <v>10</v>
      </c>
      <c r="I32" s="134" t="s">
        <v>379</v>
      </c>
      <c r="J32" s="107"/>
      <c r="K32" s="107"/>
      <c r="L32" s="107"/>
      <c r="M32" s="107"/>
      <c r="P32" s="106"/>
    </row>
    <row r="33" spans="1:16" s="105" customFormat="1" ht="12.75" outlineLevel="2">
      <c r="A33" s="101">
        <v>11</v>
      </c>
      <c r="B33" s="131">
        <v>2012</v>
      </c>
      <c r="C33" s="132" t="s">
        <v>362</v>
      </c>
      <c r="D33" s="132" t="s">
        <v>118</v>
      </c>
      <c r="E33" s="133" t="s">
        <v>393</v>
      </c>
      <c r="F33" s="133">
        <v>41219</v>
      </c>
      <c r="G33" s="132" t="s">
        <v>1588</v>
      </c>
      <c r="H33" s="101">
        <v>5</v>
      </c>
      <c r="I33" s="134" t="s">
        <v>1589</v>
      </c>
      <c r="J33" s="107"/>
      <c r="K33" s="107"/>
      <c r="L33" s="107"/>
      <c r="M33" s="107"/>
      <c r="P33" s="106"/>
    </row>
    <row r="34" spans="1:16" s="105" customFormat="1" ht="12.75" outlineLevel="1">
      <c r="A34" s="101"/>
      <c r="B34" s="131"/>
      <c r="C34" s="132"/>
      <c r="D34" s="132" t="s">
        <v>119</v>
      </c>
      <c r="E34" s="133"/>
      <c r="F34" s="133"/>
      <c r="G34" s="132"/>
      <c r="H34" s="101">
        <f>SUBTOTAL(9,H30:H33)</f>
        <v>27</v>
      </c>
      <c r="I34" s="134"/>
      <c r="J34" s="107"/>
      <c r="K34" s="107"/>
      <c r="L34" s="107"/>
      <c r="M34" s="107"/>
      <c r="P34" s="106"/>
    </row>
    <row r="35" spans="1:16" s="105" customFormat="1" ht="12.75" outlineLevel="2">
      <c r="A35" s="30">
        <v>10</v>
      </c>
      <c r="B35" s="31">
        <v>2010</v>
      </c>
      <c r="C35" s="32" t="s">
        <v>391</v>
      </c>
      <c r="D35" s="34" t="s">
        <v>615</v>
      </c>
      <c r="E35" s="38" t="s">
        <v>433</v>
      </c>
      <c r="F35" s="33">
        <v>40474</v>
      </c>
      <c r="G35" s="32" t="s">
        <v>616</v>
      </c>
      <c r="H35" s="30">
        <v>5</v>
      </c>
      <c r="I35" s="32" t="s">
        <v>461</v>
      </c>
      <c r="J35" s="107" t="s">
        <v>1465</v>
      </c>
      <c r="K35" s="107"/>
      <c r="L35" s="107"/>
      <c r="M35" s="107"/>
      <c r="P35" s="106"/>
    </row>
    <row r="36" spans="1:16" s="105" customFormat="1" ht="12.75" outlineLevel="2">
      <c r="A36" s="46">
        <v>2</v>
      </c>
      <c r="B36" s="53">
        <v>2011</v>
      </c>
      <c r="C36" s="54" t="s">
        <v>391</v>
      </c>
      <c r="D36" s="47" t="s">
        <v>615</v>
      </c>
      <c r="E36" s="55" t="s">
        <v>386</v>
      </c>
      <c r="F36" s="56">
        <v>40595</v>
      </c>
      <c r="G36" s="54" t="s">
        <v>616</v>
      </c>
      <c r="H36" s="46">
        <v>5</v>
      </c>
      <c r="I36" s="54" t="s">
        <v>392</v>
      </c>
      <c r="J36" s="107"/>
      <c r="K36" s="107"/>
      <c r="L36" s="107"/>
      <c r="M36" s="107"/>
      <c r="P36" s="106"/>
    </row>
    <row r="37" spans="1:16" s="105" customFormat="1" ht="12.75" outlineLevel="2">
      <c r="A37" s="46">
        <v>10</v>
      </c>
      <c r="B37" s="53">
        <v>2011</v>
      </c>
      <c r="C37" s="54" t="s">
        <v>391</v>
      </c>
      <c r="D37" s="47" t="s">
        <v>615</v>
      </c>
      <c r="E37" s="55" t="s">
        <v>433</v>
      </c>
      <c r="F37" s="56">
        <v>40839</v>
      </c>
      <c r="G37" s="54" t="s">
        <v>866</v>
      </c>
      <c r="H37" s="46">
        <v>5</v>
      </c>
      <c r="I37" s="54" t="s">
        <v>396</v>
      </c>
      <c r="J37" s="107"/>
      <c r="K37" s="107"/>
      <c r="L37" s="107"/>
      <c r="M37" s="107"/>
      <c r="P37" s="106"/>
    </row>
    <row r="38" spans="1:16" s="105" customFormat="1" ht="12.75" outlineLevel="2">
      <c r="A38" s="46">
        <v>10</v>
      </c>
      <c r="B38" s="53">
        <v>2011</v>
      </c>
      <c r="C38" s="54" t="s">
        <v>391</v>
      </c>
      <c r="D38" s="47" t="s">
        <v>615</v>
      </c>
      <c r="E38" s="55" t="s">
        <v>433</v>
      </c>
      <c r="F38" s="56">
        <v>40839</v>
      </c>
      <c r="G38" s="54" t="s">
        <v>867</v>
      </c>
      <c r="H38" s="46">
        <v>5</v>
      </c>
      <c r="I38" s="54" t="s">
        <v>392</v>
      </c>
      <c r="J38" s="107"/>
      <c r="K38" s="107"/>
      <c r="L38" s="107"/>
      <c r="M38" s="107"/>
      <c r="P38" s="106"/>
    </row>
    <row r="39" spans="1:16" s="105" customFormat="1" ht="12.75" outlineLevel="2">
      <c r="A39" s="46">
        <v>10</v>
      </c>
      <c r="B39" s="53">
        <v>2011</v>
      </c>
      <c r="C39" s="54" t="s">
        <v>391</v>
      </c>
      <c r="D39" s="47" t="s">
        <v>615</v>
      </c>
      <c r="E39" s="55" t="s">
        <v>433</v>
      </c>
      <c r="F39" s="56">
        <v>40839</v>
      </c>
      <c r="G39" s="54" t="s">
        <v>868</v>
      </c>
      <c r="H39" s="46">
        <v>5</v>
      </c>
      <c r="I39" s="54" t="s">
        <v>461</v>
      </c>
      <c r="J39" s="107"/>
      <c r="K39" s="107"/>
      <c r="L39" s="107"/>
      <c r="M39" s="107"/>
      <c r="P39" s="106"/>
    </row>
    <row r="40" spans="1:16" s="105" customFormat="1" ht="12.75" outlineLevel="2">
      <c r="A40" s="101">
        <v>10</v>
      </c>
      <c r="B40" s="131">
        <v>2012</v>
      </c>
      <c r="C40" s="132" t="s">
        <v>391</v>
      </c>
      <c r="D40" s="102" t="s">
        <v>615</v>
      </c>
      <c r="E40" s="135" t="s">
        <v>433</v>
      </c>
      <c r="F40" s="133">
        <v>41202</v>
      </c>
      <c r="G40" s="132" t="s">
        <v>1466</v>
      </c>
      <c r="H40" s="101">
        <v>5</v>
      </c>
      <c r="I40" s="132" t="s">
        <v>392</v>
      </c>
      <c r="J40" s="134"/>
      <c r="K40" s="134"/>
      <c r="L40" s="134"/>
      <c r="M40" s="134"/>
      <c r="P40" s="106"/>
    </row>
    <row r="41" spans="1:16" s="105" customFormat="1" ht="12.75" outlineLevel="1">
      <c r="A41" s="101"/>
      <c r="B41" s="131"/>
      <c r="C41" s="132"/>
      <c r="D41" s="102" t="s">
        <v>617</v>
      </c>
      <c r="E41" s="135"/>
      <c r="F41" s="133"/>
      <c r="G41" s="132"/>
      <c r="H41" s="101">
        <f>SUBTOTAL(9,H35:H40)</f>
        <v>30</v>
      </c>
      <c r="I41" s="132"/>
      <c r="J41" s="134"/>
      <c r="K41" s="134"/>
      <c r="L41" s="134"/>
      <c r="M41" s="134"/>
      <c r="P41" s="106"/>
    </row>
    <row r="42" spans="1:16" s="105" customFormat="1" ht="12.75" outlineLevel="2">
      <c r="A42" s="48">
        <v>5</v>
      </c>
      <c r="B42" s="47">
        <v>2011</v>
      </c>
      <c r="C42" s="54" t="s">
        <v>362</v>
      </c>
      <c r="D42" s="56" t="s">
        <v>157</v>
      </c>
      <c r="E42" s="54" t="s">
        <v>325</v>
      </c>
      <c r="F42" s="56">
        <v>40685</v>
      </c>
      <c r="G42" s="54" t="s">
        <v>782</v>
      </c>
      <c r="H42" s="46">
        <v>3</v>
      </c>
      <c r="I42" s="49" t="s">
        <v>526</v>
      </c>
      <c r="J42" s="107"/>
      <c r="K42" s="107"/>
      <c r="L42" s="107"/>
      <c r="M42" s="107"/>
      <c r="P42" s="106"/>
    </row>
    <row r="43" spans="1:16" s="105" customFormat="1" ht="12.75" outlineLevel="2">
      <c r="A43" s="101">
        <v>3</v>
      </c>
      <c r="B43" s="131">
        <v>2012</v>
      </c>
      <c r="C43" s="132" t="s">
        <v>362</v>
      </c>
      <c r="D43" s="132" t="s">
        <v>157</v>
      </c>
      <c r="E43" s="133" t="s">
        <v>422</v>
      </c>
      <c r="F43" s="133">
        <v>40972</v>
      </c>
      <c r="G43" s="132" t="s">
        <v>1003</v>
      </c>
      <c r="H43" s="101">
        <v>7</v>
      </c>
      <c r="I43" s="134" t="s">
        <v>1004</v>
      </c>
      <c r="J43" s="107"/>
      <c r="K43" s="107"/>
      <c r="L43" s="107"/>
      <c r="M43" s="107"/>
      <c r="P43" s="106"/>
    </row>
    <row r="44" spans="1:16" s="105" customFormat="1" ht="12.75" outlineLevel="2">
      <c r="A44" s="136">
        <v>5</v>
      </c>
      <c r="B44" s="137">
        <v>2012</v>
      </c>
      <c r="C44" s="138" t="s">
        <v>362</v>
      </c>
      <c r="D44" s="139" t="s">
        <v>157</v>
      </c>
      <c r="E44" s="139" t="s">
        <v>325</v>
      </c>
      <c r="F44" s="140">
        <v>41049</v>
      </c>
      <c r="G44" s="141" t="s">
        <v>1292</v>
      </c>
      <c r="H44" s="136">
        <v>3</v>
      </c>
      <c r="I44" s="139" t="s">
        <v>1293</v>
      </c>
      <c r="J44" s="142"/>
      <c r="K44" s="142"/>
      <c r="L44" s="142"/>
      <c r="M44" s="142"/>
      <c r="P44" s="106"/>
    </row>
    <row r="45" spans="1:16" s="105" customFormat="1" ht="12.75" outlineLevel="2">
      <c r="A45" s="101">
        <v>10</v>
      </c>
      <c r="B45" s="131">
        <v>2012</v>
      </c>
      <c r="C45" s="132" t="s">
        <v>362</v>
      </c>
      <c r="D45" s="132" t="s">
        <v>157</v>
      </c>
      <c r="E45" s="133" t="s">
        <v>416</v>
      </c>
      <c r="F45" s="143">
        <v>41196</v>
      </c>
      <c r="G45" s="132" t="s">
        <v>1467</v>
      </c>
      <c r="H45" s="101">
        <v>3</v>
      </c>
      <c r="I45" s="134" t="s">
        <v>97</v>
      </c>
      <c r="P45" s="106"/>
    </row>
    <row r="46" spans="1:16" s="105" customFormat="1" ht="12.75" outlineLevel="1">
      <c r="A46" s="101"/>
      <c r="B46" s="131"/>
      <c r="C46" s="132"/>
      <c r="D46" s="132" t="s">
        <v>158</v>
      </c>
      <c r="E46" s="133"/>
      <c r="F46" s="143"/>
      <c r="G46" s="132"/>
      <c r="H46" s="101">
        <f>SUBTOTAL(9,H42:H45)</f>
        <v>16</v>
      </c>
      <c r="I46" s="134"/>
      <c r="P46" s="106"/>
    </row>
    <row r="47" spans="1:16" s="105" customFormat="1" ht="12.75" outlineLevel="2">
      <c r="A47" s="30">
        <v>3</v>
      </c>
      <c r="B47" s="31">
        <v>2010</v>
      </c>
      <c r="C47" s="32" t="s">
        <v>363</v>
      </c>
      <c r="D47" s="32" t="s">
        <v>429</v>
      </c>
      <c r="E47" s="33" t="s">
        <v>422</v>
      </c>
      <c r="F47" s="33">
        <v>40244</v>
      </c>
      <c r="G47" s="32" t="s">
        <v>303</v>
      </c>
      <c r="H47" s="30">
        <v>3</v>
      </c>
      <c r="I47" s="32" t="s">
        <v>175</v>
      </c>
      <c r="J47" s="107"/>
      <c r="K47" s="107"/>
      <c r="L47" s="107"/>
      <c r="M47" s="107"/>
      <c r="P47" s="106"/>
    </row>
    <row r="48" spans="1:16" s="105" customFormat="1" ht="12.75" outlineLevel="2">
      <c r="A48" s="30">
        <v>3</v>
      </c>
      <c r="B48" s="31">
        <v>2010</v>
      </c>
      <c r="C48" s="32" t="s">
        <v>363</v>
      </c>
      <c r="D48" s="32" t="s">
        <v>429</v>
      </c>
      <c r="E48" s="33" t="s">
        <v>422</v>
      </c>
      <c r="F48" s="33">
        <v>40244</v>
      </c>
      <c r="G48" s="32" t="s">
        <v>14</v>
      </c>
      <c r="H48" s="30">
        <v>10</v>
      </c>
      <c r="I48" s="32" t="s">
        <v>501</v>
      </c>
      <c r="J48" s="107"/>
      <c r="K48" s="107"/>
      <c r="L48" s="107"/>
      <c r="M48" s="107"/>
      <c r="P48" s="106"/>
    </row>
    <row r="49" spans="1:16" s="105" customFormat="1" ht="12.75" outlineLevel="2">
      <c r="A49" s="30">
        <v>3</v>
      </c>
      <c r="B49" s="31">
        <v>2010</v>
      </c>
      <c r="C49" s="32" t="s">
        <v>363</v>
      </c>
      <c r="D49" s="32" t="s">
        <v>429</v>
      </c>
      <c r="E49" s="33" t="s">
        <v>422</v>
      </c>
      <c r="F49" s="33">
        <v>40244</v>
      </c>
      <c r="G49" s="32" t="s">
        <v>326</v>
      </c>
      <c r="H49" s="30">
        <v>10</v>
      </c>
      <c r="I49" s="32" t="s">
        <v>181</v>
      </c>
      <c r="J49" s="107"/>
      <c r="K49" s="107"/>
      <c r="L49" s="107"/>
      <c r="M49" s="107"/>
      <c r="P49" s="106"/>
    </row>
    <row r="50" spans="1:16" s="105" customFormat="1" ht="12.75" outlineLevel="2">
      <c r="A50" s="30">
        <v>3</v>
      </c>
      <c r="B50" s="31">
        <v>2010</v>
      </c>
      <c r="C50" s="32" t="s">
        <v>363</v>
      </c>
      <c r="D50" s="32" t="s">
        <v>429</v>
      </c>
      <c r="E50" s="33" t="s">
        <v>366</v>
      </c>
      <c r="F50" s="33">
        <v>40321</v>
      </c>
      <c r="G50" s="32" t="s">
        <v>558</v>
      </c>
      <c r="H50" s="30">
        <v>7</v>
      </c>
      <c r="I50" s="35" t="s">
        <v>235</v>
      </c>
      <c r="J50" s="107"/>
      <c r="K50" s="107"/>
      <c r="L50" s="107"/>
      <c r="M50" s="107"/>
      <c r="P50" s="106"/>
    </row>
    <row r="51" spans="1:16" s="105" customFormat="1" ht="12.75" outlineLevel="2">
      <c r="A51" s="30">
        <v>3</v>
      </c>
      <c r="B51" s="31">
        <v>2010</v>
      </c>
      <c r="C51" s="32" t="s">
        <v>363</v>
      </c>
      <c r="D51" s="32" t="s">
        <v>429</v>
      </c>
      <c r="E51" s="33" t="s">
        <v>366</v>
      </c>
      <c r="F51" s="33">
        <v>40321</v>
      </c>
      <c r="G51" s="32" t="s">
        <v>559</v>
      </c>
      <c r="H51" s="30">
        <v>3</v>
      </c>
      <c r="I51" s="35" t="s">
        <v>244</v>
      </c>
      <c r="J51" s="107"/>
      <c r="K51" s="107"/>
      <c r="L51" s="107"/>
      <c r="M51" s="107"/>
      <c r="P51" s="106"/>
    </row>
    <row r="52" spans="1:16" s="105" customFormat="1" ht="12.75" outlineLevel="2">
      <c r="A52" s="46">
        <v>3</v>
      </c>
      <c r="B52" s="47">
        <v>2011</v>
      </c>
      <c r="C52" s="54" t="s">
        <v>363</v>
      </c>
      <c r="D52" s="47" t="s">
        <v>429</v>
      </c>
      <c r="E52" s="54" t="s">
        <v>422</v>
      </c>
      <c r="F52" s="56">
        <v>40608</v>
      </c>
      <c r="G52" s="144" t="s">
        <v>717</v>
      </c>
      <c r="H52" s="46">
        <v>7</v>
      </c>
      <c r="I52" s="49" t="s">
        <v>66</v>
      </c>
      <c r="J52" s="107"/>
      <c r="K52" s="107"/>
      <c r="L52" s="107"/>
      <c r="M52" s="107"/>
      <c r="P52" s="106"/>
    </row>
    <row r="53" spans="1:16" s="105" customFormat="1" ht="12.75" outlineLevel="2">
      <c r="A53" s="46">
        <v>3</v>
      </c>
      <c r="B53" s="47">
        <v>2011</v>
      </c>
      <c r="C53" s="54" t="s">
        <v>363</v>
      </c>
      <c r="D53" s="47" t="s">
        <v>429</v>
      </c>
      <c r="E53" s="54" t="s">
        <v>422</v>
      </c>
      <c r="F53" s="56">
        <v>40608</v>
      </c>
      <c r="G53" s="144" t="s">
        <v>164</v>
      </c>
      <c r="H53" s="46">
        <v>7</v>
      </c>
      <c r="I53" s="49" t="s">
        <v>165</v>
      </c>
      <c r="J53" s="107"/>
      <c r="K53" s="107"/>
      <c r="L53" s="107"/>
      <c r="M53" s="107"/>
      <c r="P53" s="106"/>
    </row>
    <row r="54" spans="1:16" s="105" customFormat="1" ht="12.75" outlineLevel="2">
      <c r="A54" s="46">
        <v>3</v>
      </c>
      <c r="B54" s="47">
        <v>2011</v>
      </c>
      <c r="C54" s="54" t="s">
        <v>363</v>
      </c>
      <c r="D54" s="47" t="s">
        <v>429</v>
      </c>
      <c r="E54" s="54" t="s">
        <v>422</v>
      </c>
      <c r="F54" s="56">
        <v>40608</v>
      </c>
      <c r="G54" s="144" t="s">
        <v>14</v>
      </c>
      <c r="H54" s="46">
        <v>7</v>
      </c>
      <c r="I54" s="49" t="s">
        <v>499</v>
      </c>
      <c r="J54" s="107"/>
      <c r="K54" s="107"/>
      <c r="L54" s="107"/>
      <c r="M54" s="107"/>
      <c r="P54" s="106"/>
    </row>
    <row r="55" spans="1:16" s="105" customFormat="1" ht="12.75" outlineLevel="2">
      <c r="A55" s="46">
        <v>3</v>
      </c>
      <c r="B55" s="47">
        <v>2011</v>
      </c>
      <c r="C55" s="54" t="s">
        <v>363</v>
      </c>
      <c r="D55" s="47" t="s">
        <v>429</v>
      </c>
      <c r="E55" s="54" t="s">
        <v>422</v>
      </c>
      <c r="F55" s="56">
        <v>40608</v>
      </c>
      <c r="G55" s="144" t="s">
        <v>207</v>
      </c>
      <c r="H55" s="46">
        <v>7</v>
      </c>
      <c r="I55" s="49" t="s">
        <v>65</v>
      </c>
      <c r="J55" s="107"/>
      <c r="K55" s="107"/>
      <c r="L55" s="107"/>
      <c r="M55" s="107"/>
      <c r="P55" s="106"/>
    </row>
    <row r="56" spans="1:16" s="105" customFormat="1" ht="12.75" outlineLevel="2">
      <c r="A56" s="48">
        <v>5</v>
      </c>
      <c r="B56" s="47">
        <v>2011</v>
      </c>
      <c r="C56" s="54" t="s">
        <v>363</v>
      </c>
      <c r="D56" s="56" t="s">
        <v>429</v>
      </c>
      <c r="E56" s="54" t="s">
        <v>325</v>
      </c>
      <c r="F56" s="56">
        <v>40685</v>
      </c>
      <c r="G56" s="54" t="s">
        <v>783</v>
      </c>
      <c r="H56" s="46">
        <v>7</v>
      </c>
      <c r="I56" s="49" t="s">
        <v>235</v>
      </c>
      <c r="J56" s="107"/>
      <c r="K56" s="107"/>
      <c r="L56" s="107"/>
      <c r="M56" s="107"/>
      <c r="P56" s="106"/>
    </row>
    <row r="57" spans="1:16" s="105" customFormat="1" ht="12.75" outlineLevel="2">
      <c r="A57" s="48">
        <v>5</v>
      </c>
      <c r="B57" s="47">
        <v>2011</v>
      </c>
      <c r="C57" s="54" t="s">
        <v>363</v>
      </c>
      <c r="D57" s="56" t="s">
        <v>429</v>
      </c>
      <c r="E57" s="54" t="s">
        <v>325</v>
      </c>
      <c r="F57" s="56">
        <v>40685</v>
      </c>
      <c r="G57" s="54" t="s">
        <v>784</v>
      </c>
      <c r="H57" s="46">
        <v>10</v>
      </c>
      <c r="I57" s="49" t="s">
        <v>534</v>
      </c>
      <c r="J57" s="107"/>
      <c r="K57" s="107"/>
      <c r="L57" s="107"/>
      <c r="M57" s="107"/>
      <c r="P57" s="106"/>
    </row>
    <row r="58" spans="1:16" s="105" customFormat="1" ht="12.75" outlineLevel="2">
      <c r="A58" s="46">
        <v>10</v>
      </c>
      <c r="B58" s="53">
        <v>2011</v>
      </c>
      <c r="C58" s="54" t="s">
        <v>363</v>
      </c>
      <c r="D58" s="54" t="s">
        <v>429</v>
      </c>
      <c r="E58" s="56" t="s">
        <v>416</v>
      </c>
      <c r="F58" s="56">
        <v>40839</v>
      </c>
      <c r="G58" s="54" t="s">
        <v>869</v>
      </c>
      <c r="H58" s="46">
        <v>3</v>
      </c>
      <c r="I58" s="49" t="s">
        <v>97</v>
      </c>
      <c r="J58" s="107"/>
      <c r="K58" s="107"/>
      <c r="L58" s="107"/>
      <c r="M58" s="107"/>
      <c r="P58" s="106"/>
    </row>
    <row r="59" spans="1:16" s="105" customFormat="1" ht="12.75" outlineLevel="2">
      <c r="A59" s="46">
        <v>10</v>
      </c>
      <c r="B59" s="53">
        <v>2011</v>
      </c>
      <c r="C59" s="54" t="s">
        <v>363</v>
      </c>
      <c r="D59" s="54" t="s">
        <v>429</v>
      </c>
      <c r="E59" s="56" t="s">
        <v>416</v>
      </c>
      <c r="F59" s="56">
        <v>40839</v>
      </c>
      <c r="G59" s="54" t="s">
        <v>870</v>
      </c>
      <c r="H59" s="46">
        <v>7</v>
      </c>
      <c r="I59" s="49" t="s">
        <v>448</v>
      </c>
      <c r="J59" s="107"/>
      <c r="K59" s="107"/>
      <c r="L59" s="107"/>
      <c r="M59" s="107"/>
      <c r="P59" s="106"/>
    </row>
    <row r="60" spans="1:16" s="105" customFormat="1" ht="12.75" outlineLevel="2">
      <c r="A60" s="101">
        <v>3</v>
      </c>
      <c r="B60" s="131">
        <v>2012</v>
      </c>
      <c r="C60" s="132" t="s">
        <v>363</v>
      </c>
      <c r="D60" s="132" t="s">
        <v>429</v>
      </c>
      <c r="E60" s="133" t="s">
        <v>422</v>
      </c>
      <c r="F60" s="133">
        <v>40972</v>
      </c>
      <c r="G60" s="132" t="s">
        <v>717</v>
      </c>
      <c r="H60" s="101">
        <v>3</v>
      </c>
      <c r="I60" s="134" t="s">
        <v>81</v>
      </c>
      <c r="J60" s="107"/>
      <c r="K60" s="107"/>
      <c r="L60" s="107"/>
      <c r="M60" s="107"/>
      <c r="P60" s="106"/>
    </row>
    <row r="61" spans="1:16" s="105" customFormat="1" ht="12.75" outlineLevel="2">
      <c r="A61" s="101">
        <v>3</v>
      </c>
      <c r="B61" s="131">
        <v>2012</v>
      </c>
      <c r="C61" s="132" t="s">
        <v>363</v>
      </c>
      <c r="D61" s="132" t="s">
        <v>429</v>
      </c>
      <c r="E61" s="133" t="s">
        <v>422</v>
      </c>
      <c r="F61" s="133">
        <v>40972</v>
      </c>
      <c r="G61" s="132" t="s">
        <v>1005</v>
      </c>
      <c r="H61" s="101">
        <v>10</v>
      </c>
      <c r="I61" s="134" t="s">
        <v>491</v>
      </c>
      <c r="J61" s="107"/>
      <c r="K61" s="107"/>
      <c r="L61" s="107"/>
      <c r="M61" s="107"/>
      <c r="P61" s="106"/>
    </row>
    <row r="62" spans="1:16" s="105" customFormat="1" ht="12.75" outlineLevel="2">
      <c r="A62" s="101">
        <v>3</v>
      </c>
      <c r="B62" s="131">
        <v>2012</v>
      </c>
      <c r="C62" s="132" t="s">
        <v>363</v>
      </c>
      <c r="D62" s="132" t="s">
        <v>429</v>
      </c>
      <c r="E62" s="133" t="s">
        <v>422</v>
      </c>
      <c r="F62" s="133">
        <v>40972</v>
      </c>
      <c r="G62" s="132" t="s">
        <v>1006</v>
      </c>
      <c r="H62" s="101">
        <v>10</v>
      </c>
      <c r="I62" s="134" t="s">
        <v>1007</v>
      </c>
      <c r="J62" s="107"/>
      <c r="K62" s="107"/>
      <c r="L62" s="107"/>
      <c r="M62" s="107"/>
      <c r="P62" s="106"/>
    </row>
    <row r="63" spans="1:16" s="105" customFormat="1" ht="12.75" outlineLevel="2">
      <c r="A63" s="101">
        <v>10</v>
      </c>
      <c r="B63" s="131">
        <v>2012</v>
      </c>
      <c r="C63" s="132" t="s">
        <v>363</v>
      </c>
      <c r="D63" s="132" t="s">
        <v>429</v>
      </c>
      <c r="E63" s="133" t="s">
        <v>416</v>
      </c>
      <c r="F63" s="143">
        <v>41196</v>
      </c>
      <c r="G63" s="132" t="s">
        <v>1468</v>
      </c>
      <c r="H63" s="101">
        <v>7</v>
      </c>
      <c r="I63" s="134" t="s">
        <v>457</v>
      </c>
      <c r="P63" s="106"/>
    </row>
    <row r="64" spans="1:16" s="105" customFormat="1" ht="12.75" outlineLevel="2">
      <c r="A64" s="101">
        <v>10</v>
      </c>
      <c r="B64" s="131">
        <v>2012</v>
      </c>
      <c r="C64" s="132" t="s">
        <v>363</v>
      </c>
      <c r="D64" s="132" t="s">
        <v>429</v>
      </c>
      <c r="E64" s="133" t="s">
        <v>416</v>
      </c>
      <c r="F64" s="143">
        <v>41196</v>
      </c>
      <c r="G64" s="132" t="s">
        <v>1469</v>
      </c>
      <c r="H64" s="101">
        <v>3</v>
      </c>
      <c r="I64" s="134" t="s">
        <v>1470</v>
      </c>
      <c r="P64" s="106"/>
    </row>
    <row r="65" spans="1:16" s="105" customFormat="1" ht="12.75" outlineLevel="2">
      <c r="A65" s="101">
        <v>10</v>
      </c>
      <c r="B65" s="131">
        <v>2012</v>
      </c>
      <c r="C65" s="132" t="s">
        <v>363</v>
      </c>
      <c r="D65" s="132" t="s">
        <v>429</v>
      </c>
      <c r="E65" s="133" t="s">
        <v>395</v>
      </c>
      <c r="F65" s="143">
        <v>41210</v>
      </c>
      <c r="G65" s="132" t="s">
        <v>1576</v>
      </c>
      <c r="H65" s="101">
        <v>5</v>
      </c>
      <c r="I65" s="134" t="s">
        <v>459</v>
      </c>
      <c r="P65" s="106"/>
    </row>
    <row r="66" spans="1:16" s="105" customFormat="1" ht="12.75" outlineLevel="1">
      <c r="A66" s="101"/>
      <c r="B66" s="131"/>
      <c r="C66" s="132"/>
      <c r="D66" s="132" t="s">
        <v>430</v>
      </c>
      <c r="E66" s="133"/>
      <c r="F66" s="143"/>
      <c r="G66" s="132"/>
      <c r="H66" s="101">
        <f>SUBTOTAL(9,H47:H65)</f>
        <v>126</v>
      </c>
      <c r="I66" s="134"/>
      <c r="P66" s="106"/>
    </row>
    <row r="67" spans="1:16" s="146" customFormat="1" ht="12.75" outlineLevel="2">
      <c r="A67" s="126">
        <v>3</v>
      </c>
      <c r="B67" s="127">
        <v>2012</v>
      </c>
      <c r="C67" s="128" t="s">
        <v>362</v>
      </c>
      <c r="D67" s="128" t="s">
        <v>1008</v>
      </c>
      <c r="E67" s="129" t="s">
        <v>422</v>
      </c>
      <c r="F67" s="129">
        <v>40972</v>
      </c>
      <c r="G67" s="128" t="s">
        <v>1009</v>
      </c>
      <c r="H67" s="126">
        <v>7</v>
      </c>
      <c r="I67" s="130" t="s">
        <v>66</v>
      </c>
      <c r="J67" s="10" t="s">
        <v>997</v>
      </c>
      <c r="K67" s="110"/>
      <c r="L67" s="110"/>
      <c r="M67" s="110"/>
      <c r="P67" s="147"/>
    </row>
    <row r="68" spans="1:16" s="146" customFormat="1" ht="12.75" outlineLevel="2">
      <c r="A68" s="126">
        <v>3</v>
      </c>
      <c r="B68" s="127">
        <v>2012</v>
      </c>
      <c r="C68" s="128" t="s">
        <v>362</v>
      </c>
      <c r="D68" s="128" t="s">
        <v>1008</v>
      </c>
      <c r="E68" s="129" t="s">
        <v>422</v>
      </c>
      <c r="F68" s="129">
        <v>40972</v>
      </c>
      <c r="G68" s="128" t="s">
        <v>785</v>
      </c>
      <c r="H68" s="126">
        <v>3</v>
      </c>
      <c r="I68" s="130" t="s">
        <v>745</v>
      </c>
      <c r="J68" s="110"/>
      <c r="K68" s="110"/>
      <c r="L68" s="110"/>
      <c r="M68" s="110"/>
      <c r="P68" s="147"/>
    </row>
    <row r="69" spans="1:16" s="146" customFormat="1" ht="12.75" outlineLevel="2">
      <c r="A69" s="126">
        <v>3</v>
      </c>
      <c r="B69" s="127">
        <v>2012</v>
      </c>
      <c r="C69" s="128" t="s">
        <v>362</v>
      </c>
      <c r="D69" s="128" t="s">
        <v>1008</v>
      </c>
      <c r="E69" s="129" t="s">
        <v>422</v>
      </c>
      <c r="F69" s="129">
        <v>40972</v>
      </c>
      <c r="G69" s="128" t="s">
        <v>509</v>
      </c>
      <c r="H69" s="126">
        <v>10</v>
      </c>
      <c r="I69" s="130" t="s">
        <v>1010</v>
      </c>
      <c r="J69" s="110"/>
      <c r="K69" s="110"/>
      <c r="L69" s="110"/>
      <c r="M69" s="110"/>
      <c r="P69" s="147"/>
    </row>
    <row r="70" spans="1:16" s="146" customFormat="1" ht="12.75" outlineLevel="2">
      <c r="A70" s="126">
        <v>3</v>
      </c>
      <c r="B70" s="127">
        <v>2012</v>
      </c>
      <c r="C70" s="128" t="s">
        <v>362</v>
      </c>
      <c r="D70" s="128" t="s">
        <v>1008</v>
      </c>
      <c r="E70" s="129" t="s">
        <v>422</v>
      </c>
      <c r="F70" s="129">
        <v>40972</v>
      </c>
      <c r="G70" s="128" t="s">
        <v>1011</v>
      </c>
      <c r="H70" s="126">
        <v>10</v>
      </c>
      <c r="I70" s="130" t="s">
        <v>1012</v>
      </c>
      <c r="J70" s="110"/>
      <c r="K70" s="110"/>
      <c r="L70" s="110"/>
      <c r="M70" s="110"/>
      <c r="P70" s="147"/>
    </row>
    <row r="71" spans="1:16" s="146" customFormat="1" ht="12.75" outlineLevel="2">
      <c r="A71" s="126">
        <v>3</v>
      </c>
      <c r="B71" s="127">
        <v>2012</v>
      </c>
      <c r="C71" s="128" t="s">
        <v>362</v>
      </c>
      <c r="D71" s="128" t="s">
        <v>1008</v>
      </c>
      <c r="E71" s="129" t="s">
        <v>422</v>
      </c>
      <c r="F71" s="129">
        <v>40972</v>
      </c>
      <c r="G71" s="128" t="s">
        <v>703</v>
      </c>
      <c r="H71" s="126">
        <v>10</v>
      </c>
      <c r="I71" s="130" t="s">
        <v>425</v>
      </c>
      <c r="J71" s="110"/>
      <c r="K71" s="110"/>
      <c r="L71" s="110"/>
      <c r="M71" s="110"/>
      <c r="P71" s="147"/>
    </row>
    <row r="72" spans="1:16" s="146" customFormat="1" ht="12.75" outlineLevel="2">
      <c r="A72" s="119">
        <v>5</v>
      </c>
      <c r="B72" s="120">
        <v>2012</v>
      </c>
      <c r="C72" s="121" t="s">
        <v>362</v>
      </c>
      <c r="D72" s="122" t="s">
        <v>1286</v>
      </c>
      <c r="E72" s="122" t="s">
        <v>325</v>
      </c>
      <c r="F72" s="123">
        <v>41049</v>
      </c>
      <c r="G72" s="124" t="s">
        <v>1294</v>
      </c>
      <c r="H72" s="119">
        <v>10</v>
      </c>
      <c r="I72" s="122" t="s">
        <v>1295</v>
      </c>
      <c r="J72" s="125"/>
      <c r="K72" s="125"/>
      <c r="L72" s="125"/>
      <c r="M72" s="125"/>
      <c r="P72" s="147"/>
    </row>
    <row r="73" spans="1:16" s="146" customFormat="1" ht="12.75" outlineLevel="2">
      <c r="A73" s="119">
        <v>5</v>
      </c>
      <c r="B73" s="120">
        <v>2012</v>
      </c>
      <c r="C73" s="121" t="s">
        <v>362</v>
      </c>
      <c r="D73" s="122" t="s">
        <v>1286</v>
      </c>
      <c r="E73" s="122" t="s">
        <v>325</v>
      </c>
      <c r="F73" s="123">
        <v>41049</v>
      </c>
      <c r="G73" s="124" t="s">
        <v>1296</v>
      </c>
      <c r="H73" s="119">
        <v>7</v>
      </c>
      <c r="I73" s="122" t="s">
        <v>1297</v>
      </c>
      <c r="J73" s="125"/>
      <c r="K73" s="125"/>
      <c r="L73" s="125"/>
      <c r="M73" s="125"/>
      <c r="P73" s="147"/>
    </row>
    <row r="74" spans="1:16" s="146" customFormat="1" ht="12.75" outlineLevel="2">
      <c r="A74" s="119">
        <v>5</v>
      </c>
      <c r="B74" s="120">
        <v>2012</v>
      </c>
      <c r="C74" s="121" t="s">
        <v>362</v>
      </c>
      <c r="D74" s="122" t="s">
        <v>1286</v>
      </c>
      <c r="E74" s="122" t="s">
        <v>325</v>
      </c>
      <c r="F74" s="123">
        <v>41049</v>
      </c>
      <c r="G74" s="124" t="s">
        <v>1298</v>
      </c>
      <c r="H74" s="119">
        <v>3</v>
      </c>
      <c r="I74" s="122" t="s">
        <v>808</v>
      </c>
      <c r="J74" s="125"/>
      <c r="K74" s="125"/>
      <c r="L74" s="125"/>
      <c r="M74" s="125"/>
      <c r="P74" s="147"/>
    </row>
    <row r="75" spans="1:16" s="146" customFormat="1" ht="12.75" outlineLevel="2">
      <c r="A75" s="119">
        <v>5</v>
      </c>
      <c r="B75" s="120">
        <v>2012</v>
      </c>
      <c r="C75" s="121" t="s">
        <v>362</v>
      </c>
      <c r="D75" s="122" t="s">
        <v>1286</v>
      </c>
      <c r="E75" s="122" t="s">
        <v>325</v>
      </c>
      <c r="F75" s="123">
        <v>41049</v>
      </c>
      <c r="G75" s="124" t="s">
        <v>1299</v>
      </c>
      <c r="H75" s="119">
        <v>3</v>
      </c>
      <c r="I75" s="122" t="s">
        <v>281</v>
      </c>
      <c r="J75" s="125"/>
      <c r="K75" s="125"/>
      <c r="L75" s="125"/>
      <c r="M75" s="125"/>
      <c r="P75" s="147"/>
    </row>
    <row r="76" spans="1:16" s="146" customFormat="1" ht="12.75" outlineLevel="2">
      <c r="A76" s="119">
        <v>5</v>
      </c>
      <c r="B76" s="120">
        <v>2012</v>
      </c>
      <c r="C76" s="121" t="s">
        <v>362</v>
      </c>
      <c r="D76" s="122" t="s">
        <v>1286</v>
      </c>
      <c r="E76" s="122" t="s">
        <v>325</v>
      </c>
      <c r="F76" s="123">
        <v>41049</v>
      </c>
      <c r="G76" s="124" t="s">
        <v>1300</v>
      </c>
      <c r="H76" s="119">
        <v>10</v>
      </c>
      <c r="I76" s="122" t="s">
        <v>251</v>
      </c>
      <c r="J76" s="125"/>
      <c r="K76" s="125"/>
      <c r="L76" s="125"/>
      <c r="M76" s="125"/>
      <c r="P76" s="147"/>
    </row>
    <row r="77" spans="1:16" s="146" customFormat="1" ht="12.75" outlineLevel="2">
      <c r="A77" s="119">
        <v>5</v>
      </c>
      <c r="B77" s="120">
        <v>2012</v>
      </c>
      <c r="C77" s="121" t="s">
        <v>362</v>
      </c>
      <c r="D77" s="122" t="s">
        <v>1286</v>
      </c>
      <c r="E77" s="122" t="s">
        <v>1375</v>
      </c>
      <c r="F77" s="123">
        <v>41055</v>
      </c>
      <c r="G77" s="124" t="s">
        <v>1299</v>
      </c>
      <c r="H77" s="119">
        <v>15</v>
      </c>
      <c r="I77" s="122" t="s">
        <v>1377</v>
      </c>
      <c r="J77" s="125"/>
      <c r="K77" s="125"/>
      <c r="L77" s="125"/>
      <c r="M77" s="125"/>
      <c r="P77" s="147"/>
    </row>
    <row r="78" spans="1:16" s="146" customFormat="1" ht="12.75" outlineLevel="2">
      <c r="A78" s="119">
        <v>7</v>
      </c>
      <c r="B78" s="120">
        <v>2012</v>
      </c>
      <c r="C78" s="121" t="s">
        <v>362</v>
      </c>
      <c r="D78" s="122" t="s">
        <v>1286</v>
      </c>
      <c r="E78" s="122" t="s">
        <v>378</v>
      </c>
      <c r="F78" s="123">
        <v>41104</v>
      </c>
      <c r="G78" s="128" t="s">
        <v>713</v>
      </c>
      <c r="H78" s="119">
        <v>10</v>
      </c>
      <c r="I78" s="122" t="s">
        <v>396</v>
      </c>
      <c r="J78" s="125"/>
      <c r="K78" s="125"/>
      <c r="L78" s="125"/>
      <c r="M78" s="125"/>
      <c r="P78" s="147"/>
    </row>
    <row r="79" spans="1:16" s="146" customFormat="1" ht="12.75" outlineLevel="2">
      <c r="A79" s="126">
        <v>10</v>
      </c>
      <c r="B79" s="127">
        <v>2012</v>
      </c>
      <c r="C79" s="128" t="s">
        <v>362</v>
      </c>
      <c r="D79" s="128" t="s">
        <v>1286</v>
      </c>
      <c r="E79" s="129" t="s">
        <v>416</v>
      </c>
      <c r="F79" s="145">
        <v>41196</v>
      </c>
      <c r="G79" s="128" t="s">
        <v>1471</v>
      </c>
      <c r="H79" s="126">
        <v>3</v>
      </c>
      <c r="I79" s="130" t="s">
        <v>933</v>
      </c>
      <c r="P79" s="147"/>
    </row>
    <row r="80" spans="1:16" s="146" customFormat="1" ht="12.75" outlineLevel="1">
      <c r="A80" s="126"/>
      <c r="B80" s="127"/>
      <c r="C80" s="128"/>
      <c r="D80" s="128" t="s">
        <v>1013</v>
      </c>
      <c r="E80" s="129"/>
      <c r="F80" s="145"/>
      <c r="G80" s="128"/>
      <c r="H80" s="126">
        <f>SUBTOTAL(9,H67:H79)</f>
        <v>101</v>
      </c>
      <c r="I80" s="130"/>
      <c r="P80" s="147"/>
    </row>
    <row r="81" spans="1:16" s="105" customFormat="1" ht="12.75" outlineLevel="2">
      <c r="A81" s="48">
        <v>7</v>
      </c>
      <c r="B81" s="47">
        <v>2011</v>
      </c>
      <c r="C81" s="54" t="s">
        <v>428</v>
      </c>
      <c r="D81" s="56" t="s">
        <v>304</v>
      </c>
      <c r="E81" s="54" t="s">
        <v>389</v>
      </c>
      <c r="F81" s="56">
        <v>40747</v>
      </c>
      <c r="G81" s="54" t="s">
        <v>861</v>
      </c>
      <c r="H81" s="46">
        <v>5</v>
      </c>
      <c r="I81" s="49" t="s">
        <v>486</v>
      </c>
      <c r="J81" s="107"/>
      <c r="K81" s="107"/>
      <c r="L81" s="107"/>
      <c r="M81" s="107"/>
      <c r="P81" s="106"/>
    </row>
    <row r="82" spans="1:16" s="105" customFormat="1" ht="12.75" outlineLevel="2">
      <c r="A82" s="101">
        <v>10</v>
      </c>
      <c r="B82" s="131">
        <v>2012</v>
      </c>
      <c r="C82" s="132" t="s">
        <v>428</v>
      </c>
      <c r="D82" s="132" t="s">
        <v>304</v>
      </c>
      <c r="E82" s="133" t="s">
        <v>416</v>
      </c>
      <c r="F82" s="143">
        <v>41196</v>
      </c>
      <c r="G82" s="132" t="s">
        <v>1472</v>
      </c>
      <c r="H82" s="101">
        <v>7</v>
      </c>
      <c r="I82" s="134" t="s">
        <v>101</v>
      </c>
      <c r="P82" s="106"/>
    </row>
    <row r="83" spans="1:16" s="105" customFormat="1" ht="12.75" outlineLevel="1">
      <c r="A83" s="101"/>
      <c r="B83" s="131"/>
      <c r="C83" s="132"/>
      <c r="D83" s="132" t="s">
        <v>305</v>
      </c>
      <c r="E83" s="133"/>
      <c r="F83" s="143"/>
      <c r="G83" s="132"/>
      <c r="H83" s="101">
        <f>SUBTOTAL(9,H81:H82)</f>
        <v>12</v>
      </c>
      <c r="I83" s="134"/>
      <c r="P83" s="106"/>
    </row>
    <row r="84" spans="1:16" s="105" customFormat="1" ht="12.75" outlineLevel="2">
      <c r="A84" s="30">
        <v>2</v>
      </c>
      <c r="B84" s="31">
        <v>2010</v>
      </c>
      <c r="C84" s="32" t="s">
        <v>362</v>
      </c>
      <c r="D84" s="34" t="s">
        <v>208</v>
      </c>
      <c r="E84" s="38" t="s">
        <v>390</v>
      </c>
      <c r="F84" s="33">
        <v>40222</v>
      </c>
      <c r="G84" s="32" t="s">
        <v>511</v>
      </c>
      <c r="H84" s="30">
        <v>5</v>
      </c>
      <c r="I84" s="32" t="s">
        <v>462</v>
      </c>
      <c r="J84" s="107"/>
      <c r="K84" s="107"/>
      <c r="L84" s="107"/>
      <c r="M84" s="107"/>
      <c r="P84" s="106"/>
    </row>
    <row r="85" spans="1:16" s="105" customFormat="1" ht="12.75" outlineLevel="2">
      <c r="A85" s="50">
        <v>11</v>
      </c>
      <c r="B85" s="51">
        <v>2010</v>
      </c>
      <c r="C85" s="148" t="s">
        <v>362</v>
      </c>
      <c r="D85" s="52" t="s">
        <v>208</v>
      </c>
      <c r="E85" s="52" t="s">
        <v>416</v>
      </c>
      <c r="F85" s="75">
        <v>40503</v>
      </c>
      <c r="G85" s="149" t="s">
        <v>640</v>
      </c>
      <c r="H85" s="50">
        <v>7</v>
      </c>
      <c r="I85" s="52" t="s">
        <v>100</v>
      </c>
      <c r="J85" s="107"/>
      <c r="K85" s="107"/>
      <c r="L85" s="107"/>
      <c r="M85" s="107"/>
      <c r="P85" s="106"/>
    </row>
    <row r="86" spans="1:16" s="105" customFormat="1" ht="12.75" outlineLevel="2">
      <c r="A86" s="50">
        <v>11</v>
      </c>
      <c r="B86" s="51">
        <v>2010</v>
      </c>
      <c r="C86" s="148" t="s">
        <v>362</v>
      </c>
      <c r="D86" s="52" t="s">
        <v>208</v>
      </c>
      <c r="E86" s="52" t="s">
        <v>416</v>
      </c>
      <c r="F86" s="75">
        <v>40503</v>
      </c>
      <c r="G86" s="149" t="s">
        <v>641</v>
      </c>
      <c r="H86" s="50">
        <v>10</v>
      </c>
      <c r="I86" s="52" t="s">
        <v>455</v>
      </c>
      <c r="J86" s="107"/>
      <c r="K86" s="107"/>
      <c r="L86" s="107"/>
      <c r="M86" s="107"/>
      <c r="P86" s="106"/>
    </row>
    <row r="87" spans="1:16" s="105" customFormat="1" ht="12.75" outlineLevel="2">
      <c r="A87" s="57">
        <v>2</v>
      </c>
      <c r="B87" s="58">
        <v>2011</v>
      </c>
      <c r="C87" s="150" t="s">
        <v>362</v>
      </c>
      <c r="D87" s="59" t="s">
        <v>208</v>
      </c>
      <c r="E87" s="59" t="s">
        <v>390</v>
      </c>
      <c r="F87" s="76">
        <v>40586</v>
      </c>
      <c r="G87" s="151" t="s">
        <v>708</v>
      </c>
      <c r="H87" s="57">
        <v>5</v>
      </c>
      <c r="I87" s="59" t="s">
        <v>463</v>
      </c>
      <c r="J87" s="107"/>
      <c r="K87" s="107"/>
      <c r="L87" s="107"/>
      <c r="M87" s="107"/>
      <c r="P87" s="106"/>
    </row>
    <row r="88" spans="1:16" s="105" customFormat="1" ht="12.75" outlineLevel="1">
      <c r="A88" s="57"/>
      <c r="B88" s="58"/>
      <c r="C88" s="150"/>
      <c r="D88" s="59" t="s">
        <v>209</v>
      </c>
      <c r="E88" s="59"/>
      <c r="F88" s="76"/>
      <c r="G88" s="151"/>
      <c r="H88" s="57">
        <f>SUBTOTAL(9,H84:H87)</f>
        <v>27</v>
      </c>
      <c r="I88" s="59"/>
      <c r="J88" s="107"/>
      <c r="K88" s="107"/>
      <c r="L88" s="107"/>
      <c r="M88" s="107"/>
      <c r="P88" s="106"/>
    </row>
    <row r="89" spans="1:16" s="105" customFormat="1" ht="12.75" outlineLevel="2">
      <c r="A89" s="46">
        <v>3</v>
      </c>
      <c r="B89" s="47">
        <v>2011</v>
      </c>
      <c r="C89" s="54" t="s">
        <v>428</v>
      </c>
      <c r="D89" s="47" t="s">
        <v>718</v>
      </c>
      <c r="E89" s="54" t="s">
        <v>422</v>
      </c>
      <c r="F89" s="56">
        <v>40608</v>
      </c>
      <c r="G89" s="144" t="s">
        <v>719</v>
      </c>
      <c r="H89" s="46">
        <v>3</v>
      </c>
      <c r="I89" s="49" t="s">
        <v>185</v>
      </c>
      <c r="J89" s="107"/>
      <c r="K89" s="107"/>
      <c r="L89" s="107"/>
      <c r="M89" s="107"/>
      <c r="P89" s="106"/>
    </row>
    <row r="90" spans="1:16" s="105" customFormat="1" ht="12.75" outlineLevel="1">
      <c r="A90" s="46"/>
      <c r="B90" s="47"/>
      <c r="C90" s="54"/>
      <c r="D90" s="47" t="s">
        <v>787</v>
      </c>
      <c r="E90" s="54"/>
      <c r="F90" s="56"/>
      <c r="G90" s="144"/>
      <c r="H90" s="46">
        <f>SUBTOTAL(9,H89:H89)</f>
        <v>3</v>
      </c>
      <c r="I90" s="49"/>
      <c r="J90" s="107"/>
      <c r="K90" s="107"/>
      <c r="L90" s="107"/>
      <c r="M90" s="107"/>
      <c r="P90" s="106"/>
    </row>
    <row r="91" spans="1:16" s="105" customFormat="1" ht="12.75" outlineLevel="2">
      <c r="A91" s="30">
        <v>3</v>
      </c>
      <c r="B91" s="31">
        <v>2010</v>
      </c>
      <c r="C91" s="32" t="s">
        <v>363</v>
      </c>
      <c r="D91" s="32" t="s">
        <v>469</v>
      </c>
      <c r="E91" s="33" t="s">
        <v>422</v>
      </c>
      <c r="F91" s="33">
        <v>40244</v>
      </c>
      <c r="G91" s="32" t="s">
        <v>210</v>
      </c>
      <c r="H91" s="30">
        <v>3</v>
      </c>
      <c r="I91" s="32" t="s">
        <v>86</v>
      </c>
      <c r="J91" s="107"/>
      <c r="K91" s="107"/>
      <c r="L91" s="107"/>
      <c r="M91" s="107"/>
      <c r="P91" s="106"/>
    </row>
    <row r="92" spans="1:16" s="105" customFormat="1" ht="12.75" outlineLevel="2">
      <c r="A92" s="30">
        <v>3</v>
      </c>
      <c r="B92" s="31">
        <v>2010</v>
      </c>
      <c r="C92" s="32" t="s">
        <v>363</v>
      </c>
      <c r="D92" s="32" t="s">
        <v>469</v>
      </c>
      <c r="E92" s="33" t="s">
        <v>366</v>
      </c>
      <c r="F92" s="33">
        <v>40321</v>
      </c>
      <c r="G92" s="32" t="s">
        <v>560</v>
      </c>
      <c r="H92" s="30">
        <v>3</v>
      </c>
      <c r="I92" s="35" t="s">
        <v>237</v>
      </c>
      <c r="J92" s="107"/>
      <c r="K92" s="107"/>
      <c r="L92" s="107"/>
      <c r="M92" s="107"/>
      <c r="P92" s="106"/>
    </row>
    <row r="93" spans="1:16" s="105" customFormat="1" ht="12.75" outlineLevel="2">
      <c r="A93" s="50">
        <v>11</v>
      </c>
      <c r="B93" s="51">
        <v>2010</v>
      </c>
      <c r="C93" s="148" t="s">
        <v>363</v>
      </c>
      <c r="D93" s="52" t="s">
        <v>469</v>
      </c>
      <c r="E93" s="52" t="s">
        <v>416</v>
      </c>
      <c r="F93" s="75">
        <v>40503</v>
      </c>
      <c r="G93" s="149" t="s">
        <v>642</v>
      </c>
      <c r="H93" s="50">
        <v>3</v>
      </c>
      <c r="I93" s="52" t="s">
        <v>431</v>
      </c>
      <c r="J93" s="107"/>
      <c r="K93" s="107"/>
      <c r="L93" s="107"/>
      <c r="M93" s="107"/>
      <c r="P93" s="106"/>
    </row>
    <row r="94" spans="1:16" s="105" customFormat="1" ht="12.75" outlineLevel="2">
      <c r="A94" s="50">
        <v>11</v>
      </c>
      <c r="B94" s="51">
        <v>2010</v>
      </c>
      <c r="C94" s="148" t="s">
        <v>363</v>
      </c>
      <c r="D94" s="52" t="s">
        <v>469</v>
      </c>
      <c r="E94" s="52" t="s">
        <v>416</v>
      </c>
      <c r="F94" s="75">
        <v>40503</v>
      </c>
      <c r="G94" s="149" t="s">
        <v>643</v>
      </c>
      <c r="H94" s="50">
        <v>10</v>
      </c>
      <c r="I94" s="52" t="s">
        <v>72</v>
      </c>
      <c r="J94" s="107"/>
      <c r="K94" s="107"/>
      <c r="L94" s="107"/>
      <c r="M94" s="107"/>
      <c r="P94" s="106"/>
    </row>
    <row r="95" spans="1:16" s="105" customFormat="1" ht="12.75" outlineLevel="2">
      <c r="A95" s="50">
        <v>11</v>
      </c>
      <c r="B95" s="51">
        <v>2010</v>
      </c>
      <c r="C95" s="148" t="s">
        <v>363</v>
      </c>
      <c r="D95" s="52" t="s">
        <v>469</v>
      </c>
      <c r="E95" s="52" t="s">
        <v>416</v>
      </c>
      <c r="F95" s="75">
        <v>40503</v>
      </c>
      <c r="G95" s="149" t="s">
        <v>644</v>
      </c>
      <c r="H95" s="50">
        <v>7</v>
      </c>
      <c r="I95" s="52" t="s">
        <v>232</v>
      </c>
      <c r="J95" s="107"/>
      <c r="K95" s="107"/>
      <c r="L95" s="107"/>
      <c r="M95" s="107"/>
      <c r="P95" s="106"/>
    </row>
    <row r="96" spans="1:16" s="107" customFormat="1" ht="12.75" outlineLevel="2">
      <c r="A96" s="50">
        <v>11</v>
      </c>
      <c r="B96" s="51">
        <v>2010</v>
      </c>
      <c r="C96" s="148" t="s">
        <v>363</v>
      </c>
      <c r="D96" s="52" t="s">
        <v>469</v>
      </c>
      <c r="E96" s="52" t="s">
        <v>416</v>
      </c>
      <c r="F96" s="75">
        <v>40503</v>
      </c>
      <c r="G96" s="149" t="s">
        <v>645</v>
      </c>
      <c r="H96" s="50">
        <v>3</v>
      </c>
      <c r="I96" s="52" t="s">
        <v>79</v>
      </c>
      <c r="P96" s="152"/>
    </row>
    <row r="97" spans="1:16" s="107" customFormat="1" ht="12.75" outlineLevel="2">
      <c r="A97" s="46">
        <v>3</v>
      </c>
      <c r="B97" s="47">
        <v>2011</v>
      </c>
      <c r="C97" s="54" t="s">
        <v>363</v>
      </c>
      <c r="D97" s="47" t="s">
        <v>469</v>
      </c>
      <c r="E97" s="54" t="s">
        <v>422</v>
      </c>
      <c r="F97" s="56">
        <v>40608</v>
      </c>
      <c r="G97" s="144" t="s">
        <v>560</v>
      </c>
      <c r="H97" s="46">
        <v>10</v>
      </c>
      <c r="I97" s="49" t="s">
        <v>166</v>
      </c>
      <c r="P97" s="152"/>
    </row>
    <row r="98" spans="1:16" s="107" customFormat="1" ht="12.75" outlineLevel="2">
      <c r="A98" s="46">
        <v>6</v>
      </c>
      <c r="B98" s="47">
        <v>2011</v>
      </c>
      <c r="C98" s="54" t="s">
        <v>363</v>
      </c>
      <c r="D98" s="47" t="s">
        <v>469</v>
      </c>
      <c r="E98" s="54" t="s">
        <v>378</v>
      </c>
      <c r="F98" s="56">
        <v>40719</v>
      </c>
      <c r="G98" s="144" t="s">
        <v>852</v>
      </c>
      <c r="H98" s="46">
        <v>5</v>
      </c>
      <c r="I98" s="49" t="s">
        <v>364</v>
      </c>
      <c r="P98" s="152"/>
    </row>
    <row r="99" spans="1:16" s="107" customFormat="1" ht="12.75" outlineLevel="2">
      <c r="A99" s="46">
        <v>10</v>
      </c>
      <c r="B99" s="53">
        <v>2011</v>
      </c>
      <c r="C99" s="54" t="s">
        <v>363</v>
      </c>
      <c r="D99" s="54" t="s">
        <v>469</v>
      </c>
      <c r="E99" s="56" t="s">
        <v>416</v>
      </c>
      <c r="F99" s="56">
        <v>40839</v>
      </c>
      <c r="G99" s="54" t="s">
        <v>872</v>
      </c>
      <c r="H99" s="46">
        <v>10</v>
      </c>
      <c r="I99" s="49" t="s">
        <v>72</v>
      </c>
      <c r="P99" s="152"/>
    </row>
    <row r="100" spans="1:16" s="107" customFormat="1" ht="12.75" outlineLevel="2">
      <c r="A100" s="136">
        <v>5</v>
      </c>
      <c r="B100" s="137">
        <v>2012</v>
      </c>
      <c r="C100" s="138" t="s">
        <v>363</v>
      </c>
      <c r="D100" s="139" t="s">
        <v>469</v>
      </c>
      <c r="E100" s="139" t="s">
        <v>325</v>
      </c>
      <c r="F100" s="140">
        <v>41049</v>
      </c>
      <c r="G100" s="141" t="s">
        <v>642</v>
      </c>
      <c r="H100" s="136">
        <v>7</v>
      </c>
      <c r="I100" s="139" t="s">
        <v>333</v>
      </c>
      <c r="J100" s="142"/>
      <c r="K100" s="142"/>
      <c r="L100" s="142"/>
      <c r="M100" s="142"/>
      <c r="P100" s="152"/>
    </row>
    <row r="101" spans="1:16" s="107" customFormat="1" ht="12.75" outlineLevel="2">
      <c r="A101" s="101">
        <v>10</v>
      </c>
      <c r="B101" s="131">
        <v>2012</v>
      </c>
      <c r="C101" s="132" t="s">
        <v>363</v>
      </c>
      <c r="D101" s="132" t="s">
        <v>469</v>
      </c>
      <c r="E101" s="133" t="s">
        <v>416</v>
      </c>
      <c r="F101" s="143">
        <v>41196</v>
      </c>
      <c r="G101" s="132" t="s">
        <v>1473</v>
      </c>
      <c r="H101" s="101">
        <v>3</v>
      </c>
      <c r="I101" s="134" t="s">
        <v>79</v>
      </c>
      <c r="J101" s="105"/>
      <c r="K101" s="105"/>
      <c r="L101" s="105"/>
      <c r="M101" s="105"/>
      <c r="P101" s="152"/>
    </row>
    <row r="102" spans="1:16" s="107" customFormat="1" ht="12.75" outlineLevel="1">
      <c r="A102" s="101"/>
      <c r="B102" s="131"/>
      <c r="C102" s="132"/>
      <c r="D102" s="132" t="s">
        <v>322</v>
      </c>
      <c r="E102" s="133"/>
      <c r="F102" s="143"/>
      <c r="G102" s="132"/>
      <c r="H102" s="101">
        <f>SUBTOTAL(9,H91:H101)</f>
        <v>64</v>
      </c>
      <c r="I102" s="134"/>
      <c r="J102" s="105"/>
      <c r="K102" s="105"/>
      <c r="L102" s="105"/>
      <c r="M102" s="105"/>
      <c r="P102" s="152"/>
    </row>
    <row r="103" spans="1:16" s="107" customFormat="1" ht="12.75" outlineLevel="2">
      <c r="A103" s="101">
        <v>11</v>
      </c>
      <c r="B103" s="131">
        <v>2012</v>
      </c>
      <c r="C103" s="132" t="s">
        <v>391</v>
      </c>
      <c r="D103" s="132" t="s">
        <v>1601</v>
      </c>
      <c r="E103" s="133" t="s">
        <v>1602</v>
      </c>
      <c r="F103" s="143">
        <v>41223</v>
      </c>
      <c r="G103" s="132" t="s">
        <v>1603</v>
      </c>
      <c r="H103" s="101">
        <v>5</v>
      </c>
      <c r="I103" s="134" t="s">
        <v>461</v>
      </c>
      <c r="J103" s="105"/>
      <c r="K103" s="105"/>
      <c r="L103" s="105"/>
      <c r="M103" s="105"/>
      <c r="P103" s="152"/>
    </row>
    <row r="104" spans="1:16" s="107" customFormat="1" ht="12.75" outlineLevel="1">
      <c r="A104" s="101"/>
      <c r="B104" s="131"/>
      <c r="C104" s="132"/>
      <c r="D104" s="132" t="s">
        <v>1604</v>
      </c>
      <c r="E104" s="133"/>
      <c r="F104" s="143"/>
      <c r="G104" s="132"/>
      <c r="H104" s="101">
        <f>SUBTOTAL(9,H103:H103)</f>
        <v>5</v>
      </c>
      <c r="I104" s="134"/>
      <c r="J104" s="105"/>
      <c r="K104" s="105"/>
      <c r="L104" s="105"/>
      <c r="M104" s="105"/>
      <c r="P104" s="152"/>
    </row>
    <row r="105" spans="1:16" s="107" customFormat="1" ht="12.75" outlineLevel="2">
      <c r="A105" s="46">
        <v>3</v>
      </c>
      <c r="B105" s="53">
        <v>2011</v>
      </c>
      <c r="C105" s="54" t="s">
        <v>362</v>
      </c>
      <c r="D105" s="47" t="s">
        <v>380</v>
      </c>
      <c r="E105" s="55" t="s">
        <v>394</v>
      </c>
      <c r="F105" s="56">
        <v>40622</v>
      </c>
      <c r="G105" s="54" t="s">
        <v>774</v>
      </c>
      <c r="H105" s="46">
        <v>10</v>
      </c>
      <c r="I105" s="54" t="s">
        <v>379</v>
      </c>
      <c r="P105" s="152"/>
    </row>
    <row r="106" spans="1:16" s="107" customFormat="1" ht="12.75" outlineLevel="2">
      <c r="A106" s="48">
        <v>5</v>
      </c>
      <c r="B106" s="47">
        <v>2011</v>
      </c>
      <c r="C106" s="54" t="s">
        <v>362</v>
      </c>
      <c r="D106" s="56" t="s">
        <v>380</v>
      </c>
      <c r="E106" s="54" t="s">
        <v>325</v>
      </c>
      <c r="F106" s="56">
        <v>40685</v>
      </c>
      <c r="G106" s="54" t="s">
        <v>774</v>
      </c>
      <c r="H106" s="46">
        <v>3</v>
      </c>
      <c r="I106" s="49" t="s">
        <v>243</v>
      </c>
      <c r="P106" s="152"/>
    </row>
    <row r="107" spans="1:16" s="142" customFormat="1" ht="12.75" outlineLevel="2">
      <c r="A107" s="48">
        <v>5</v>
      </c>
      <c r="B107" s="47">
        <v>2011</v>
      </c>
      <c r="C107" s="54" t="s">
        <v>362</v>
      </c>
      <c r="D107" s="56" t="s">
        <v>380</v>
      </c>
      <c r="E107" s="54" t="s">
        <v>325</v>
      </c>
      <c r="F107" s="56">
        <v>40685</v>
      </c>
      <c r="G107" s="54" t="s">
        <v>788</v>
      </c>
      <c r="H107" s="46">
        <v>10</v>
      </c>
      <c r="I107" s="49" t="s">
        <v>294</v>
      </c>
      <c r="J107" s="107"/>
      <c r="K107" s="107"/>
      <c r="L107" s="107"/>
      <c r="M107" s="107"/>
      <c r="P107" s="161"/>
    </row>
    <row r="108" spans="1:16" s="142" customFormat="1" ht="12.75" outlineLevel="2">
      <c r="A108" s="48">
        <v>5</v>
      </c>
      <c r="B108" s="47">
        <v>2011</v>
      </c>
      <c r="C108" s="54" t="s">
        <v>362</v>
      </c>
      <c r="D108" s="56" t="s">
        <v>380</v>
      </c>
      <c r="E108" s="54" t="s">
        <v>1375</v>
      </c>
      <c r="F108" s="56">
        <v>40691</v>
      </c>
      <c r="G108" s="54" t="s">
        <v>774</v>
      </c>
      <c r="H108" s="46">
        <v>15</v>
      </c>
      <c r="I108" s="49" t="s">
        <v>1378</v>
      </c>
      <c r="J108" s="107"/>
      <c r="K108" s="107"/>
      <c r="L108" s="107"/>
      <c r="M108" s="107"/>
      <c r="P108" s="161"/>
    </row>
    <row r="109" spans="1:16" s="142" customFormat="1" ht="12.75" outlineLevel="2">
      <c r="A109" s="48">
        <v>7</v>
      </c>
      <c r="B109" s="47">
        <v>2011</v>
      </c>
      <c r="C109" s="54" t="s">
        <v>362</v>
      </c>
      <c r="D109" s="56" t="s">
        <v>380</v>
      </c>
      <c r="E109" s="54" t="s">
        <v>375</v>
      </c>
      <c r="F109" s="56">
        <v>40742</v>
      </c>
      <c r="G109" s="54" t="s">
        <v>849</v>
      </c>
      <c r="H109" s="46">
        <v>5</v>
      </c>
      <c r="I109" s="49" t="s">
        <v>376</v>
      </c>
      <c r="J109" s="107"/>
      <c r="K109" s="107"/>
      <c r="L109" s="107"/>
      <c r="M109" s="107"/>
      <c r="P109" s="161"/>
    </row>
    <row r="110" spans="1:16" s="142" customFormat="1" ht="12.75" outlineLevel="2">
      <c r="A110" s="155">
        <v>3</v>
      </c>
      <c r="B110" s="156">
        <v>2012</v>
      </c>
      <c r="C110" s="157" t="s">
        <v>362</v>
      </c>
      <c r="D110" s="158" t="s">
        <v>380</v>
      </c>
      <c r="E110" s="157" t="s">
        <v>394</v>
      </c>
      <c r="F110" s="158">
        <v>40986</v>
      </c>
      <c r="G110" s="157" t="s">
        <v>774</v>
      </c>
      <c r="H110" s="159">
        <v>5</v>
      </c>
      <c r="I110" s="160" t="s">
        <v>396</v>
      </c>
      <c r="J110" s="107"/>
      <c r="K110" s="107"/>
      <c r="L110" s="107"/>
      <c r="M110" s="107"/>
      <c r="P110" s="161"/>
    </row>
    <row r="111" spans="1:16" s="107" customFormat="1" ht="12.75" outlineLevel="2">
      <c r="A111" s="101">
        <v>10</v>
      </c>
      <c r="B111" s="131">
        <v>2012</v>
      </c>
      <c r="C111" s="132" t="s">
        <v>362</v>
      </c>
      <c r="D111" s="132" t="s">
        <v>380</v>
      </c>
      <c r="E111" s="133" t="s">
        <v>416</v>
      </c>
      <c r="F111" s="143">
        <v>41196</v>
      </c>
      <c r="G111" s="132" t="s">
        <v>1474</v>
      </c>
      <c r="H111" s="101">
        <v>7</v>
      </c>
      <c r="I111" s="134" t="s">
        <v>78</v>
      </c>
      <c r="J111" s="105"/>
      <c r="K111" s="105"/>
      <c r="L111" s="105"/>
      <c r="M111" s="105"/>
      <c r="P111" s="152"/>
    </row>
    <row r="112" spans="1:16" s="107" customFormat="1" ht="12.75" outlineLevel="1">
      <c r="A112" s="101"/>
      <c r="B112" s="131"/>
      <c r="C112" s="132"/>
      <c r="D112" s="132" t="s">
        <v>382</v>
      </c>
      <c r="E112" s="133"/>
      <c r="F112" s="143"/>
      <c r="G112" s="132"/>
      <c r="H112" s="101">
        <f>SUBTOTAL(9,H105:H111)</f>
        <v>55</v>
      </c>
      <c r="I112" s="134"/>
      <c r="J112" s="105"/>
      <c r="K112" s="105"/>
      <c r="L112" s="105"/>
      <c r="M112" s="105"/>
      <c r="P112" s="152"/>
    </row>
    <row r="113" spans="1:16" s="107" customFormat="1" ht="12.75" outlineLevel="2">
      <c r="A113" s="48">
        <v>5</v>
      </c>
      <c r="B113" s="47">
        <v>2011</v>
      </c>
      <c r="C113" s="54" t="s">
        <v>362</v>
      </c>
      <c r="D113" s="56" t="s">
        <v>383</v>
      </c>
      <c r="E113" s="54" t="s">
        <v>325</v>
      </c>
      <c r="F113" s="56">
        <v>40685</v>
      </c>
      <c r="G113" s="54" t="s">
        <v>789</v>
      </c>
      <c r="H113" s="46">
        <v>7</v>
      </c>
      <c r="I113" s="49" t="s">
        <v>272</v>
      </c>
      <c r="P113" s="152"/>
    </row>
    <row r="114" spans="1:16" s="142" customFormat="1" ht="12.75" outlineLevel="2">
      <c r="A114" s="46">
        <v>10</v>
      </c>
      <c r="B114" s="53">
        <v>2011</v>
      </c>
      <c r="C114" s="54" t="s">
        <v>362</v>
      </c>
      <c r="D114" s="54" t="s">
        <v>873</v>
      </c>
      <c r="E114" s="56" t="s">
        <v>416</v>
      </c>
      <c r="F114" s="56">
        <v>40839</v>
      </c>
      <c r="G114" s="54" t="s">
        <v>874</v>
      </c>
      <c r="H114" s="46">
        <v>10</v>
      </c>
      <c r="I114" s="49" t="s">
        <v>875</v>
      </c>
      <c r="J114" s="28"/>
      <c r="K114" s="134"/>
      <c r="L114" s="134"/>
      <c r="M114" s="134"/>
      <c r="P114" s="161"/>
    </row>
    <row r="115" spans="1:16" s="142" customFormat="1" ht="12.75" outlineLevel="2">
      <c r="A115" s="46">
        <v>10</v>
      </c>
      <c r="B115" s="53">
        <v>2011</v>
      </c>
      <c r="C115" s="54" t="s">
        <v>362</v>
      </c>
      <c r="D115" s="54" t="s">
        <v>873</v>
      </c>
      <c r="E115" s="56" t="s">
        <v>416</v>
      </c>
      <c r="F115" s="56">
        <v>40839</v>
      </c>
      <c r="G115" s="54" t="s">
        <v>876</v>
      </c>
      <c r="H115" s="46">
        <v>3</v>
      </c>
      <c r="I115" s="49" t="s">
        <v>877</v>
      </c>
      <c r="J115" s="134"/>
      <c r="K115" s="134"/>
      <c r="L115" s="134"/>
      <c r="M115" s="134"/>
      <c r="P115" s="161"/>
    </row>
    <row r="116" spans="1:16" s="107" customFormat="1" ht="12.75" outlineLevel="2">
      <c r="A116" s="161">
        <v>3</v>
      </c>
      <c r="B116" s="162">
        <v>2012</v>
      </c>
      <c r="C116" s="163" t="s">
        <v>362</v>
      </c>
      <c r="D116" s="163" t="s">
        <v>383</v>
      </c>
      <c r="E116" s="164" t="s">
        <v>422</v>
      </c>
      <c r="F116" s="164">
        <v>40972</v>
      </c>
      <c r="G116" s="163" t="s">
        <v>1014</v>
      </c>
      <c r="H116" s="161">
        <v>3</v>
      </c>
      <c r="I116" s="142" t="s">
        <v>487</v>
      </c>
      <c r="J116" s="142"/>
      <c r="K116" s="142"/>
      <c r="L116" s="142"/>
      <c r="M116" s="142"/>
      <c r="P116" s="152"/>
    </row>
    <row r="117" spans="1:16" s="107" customFormat="1" ht="12.75" outlineLevel="2">
      <c r="A117" s="161">
        <v>3</v>
      </c>
      <c r="B117" s="162">
        <v>2012</v>
      </c>
      <c r="C117" s="163" t="s">
        <v>362</v>
      </c>
      <c r="D117" s="163" t="s">
        <v>383</v>
      </c>
      <c r="E117" s="164" t="s">
        <v>422</v>
      </c>
      <c r="F117" s="164">
        <v>40972</v>
      </c>
      <c r="G117" s="163" t="s">
        <v>1301</v>
      </c>
      <c r="H117" s="161">
        <v>10</v>
      </c>
      <c r="I117" s="142" t="s">
        <v>1015</v>
      </c>
      <c r="J117" s="142"/>
      <c r="K117" s="142"/>
      <c r="L117" s="142"/>
      <c r="M117" s="142"/>
      <c r="P117" s="152"/>
    </row>
    <row r="118" spans="1:16" s="107" customFormat="1" ht="12.75" outlineLevel="2">
      <c r="A118" s="161">
        <v>3</v>
      </c>
      <c r="B118" s="162">
        <v>2012</v>
      </c>
      <c r="C118" s="163" t="s">
        <v>362</v>
      </c>
      <c r="D118" s="163" t="s">
        <v>383</v>
      </c>
      <c r="E118" s="164" t="s">
        <v>422</v>
      </c>
      <c r="F118" s="164">
        <v>40972</v>
      </c>
      <c r="G118" s="163" t="s">
        <v>1302</v>
      </c>
      <c r="H118" s="161">
        <v>7</v>
      </c>
      <c r="I118" s="142" t="s">
        <v>1017</v>
      </c>
      <c r="J118" s="142"/>
      <c r="K118" s="142"/>
      <c r="L118" s="142"/>
      <c r="M118" s="142"/>
      <c r="P118" s="152"/>
    </row>
    <row r="119" spans="1:16" s="107" customFormat="1" ht="12.75" outlineLevel="2">
      <c r="A119" s="136">
        <v>5</v>
      </c>
      <c r="B119" s="137">
        <v>2012</v>
      </c>
      <c r="C119" s="138" t="s">
        <v>362</v>
      </c>
      <c r="D119" s="139" t="s">
        <v>383</v>
      </c>
      <c r="E119" s="139" t="s">
        <v>325</v>
      </c>
      <c r="F119" s="140">
        <v>41049</v>
      </c>
      <c r="G119" s="141" t="s">
        <v>1303</v>
      </c>
      <c r="H119" s="136">
        <v>10</v>
      </c>
      <c r="I119" s="139" t="s">
        <v>1304</v>
      </c>
      <c r="J119" s="142"/>
      <c r="K119" s="142"/>
      <c r="L119" s="142"/>
      <c r="M119" s="142"/>
      <c r="P119" s="152"/>
    </row>
    <row r="120" spans="1:16" s="142" customFormat="1" ht="12.75" outlineLevel="2">
      <c r="A120" s="136">
        <v>5</v>
      </c>
      <c r="B120" s="137">
        <v>2012</v>
      </c>
      <c r="C120" s="138" t="s">
        <v>362</v>
      </c>
      <c r="D120" s="139" t="s">
        <v>383</v>
      </c>
      <c r="E120" s="139" t="s">
        <v>325</v>
      </c>
      <c r="F120" s="140">
        <v>41049</v>
      </c>
      <c r="G120" s="141" t="s">
        <v>1305</v>
      </c>
      <c r="H120" s="136">
        <v>3</v>
      </c>
      <c r="I120" s="139" t="s">
        <v>1306</v>
      </c>
      <c r="P120" s="161"/>
    </row>
    <row r="121" spans="1:16" s="142" customFormat="1" ht="12.75" outlineLevel="1">
      <c r="A121" s="136"/>
      <c r="B121" s="137"/>
      <c r="C121" s="138"/>
      <c r="D121" s="139" t="s">
        <v>384</v>
      </c>
      <c r="E121" s="139"/>
      <c r="F121" s="140"/>
      <c r="G121" s="141"/>
      <c r="H121" s="136">
        <f>SUBTOTAL(9,H113:H120)</f>
        <v>53</v>
      </c>
      <c r="I121" s="139"/>
      <c r="P121" s="161"/>
    </row>
    <row r="122" spans="1:16" s="107" customFormat="1" ht="12.75" outlineLevel="2">
      <c r="A122" s="101">
        <v>3</v>
      </c>
      <c r="B122" s="131">
        <v>2012</v>
      </c>
      <c r="C122" s="132" t="s">
        <v>391</v>
      </c>
      <c r="D122" s="132" t="s">
        <v>1263</v>
      </c>
      <c r="E122" s="133" t="s">
        <v>388</v>
      </c>
      <c r="F122" s="133">
        <v>40979</v>
      </c>
      <c r="G122" s="132" t="s">
        <v>1264</v>
      </c>
      <c r="H122" s="101">
        <v>5</v>
      </c>
      <c r="I122" s="134" t="s">
        <v>392</v>
      </c>
      <c r="J122" s="134"/>
      <c r="K122" s="134"/>
      <c r="L122" s="134"/>
      <c r="M122" s="134"/>
      <c r="P122" s="152"/>
    </row>
    <row r="123" spans="1:16" s="107" customFormat="1" ht="12.75" outlineLevel="2">
      <c r="A123" s="101">
        <v>3</v>
      </c>
      <c r="B123" s="131">
        <v>2012</v>
      </c>
      <c r="C123" s="132" t="s">
        <v>391</v>
      </c>
      <c r="D123" s="132" t="s">
        <v>1263</v>
      </c>
      <c r="E123" s="133" t="s">
        <v>440</v>
      </c>
      <c r="F123" s="133">
        <v>40992</v>
      </c>
      <c r="G123" s="132" t="s">
        <v>1264</v>
      </c>
      <c r="H123" s="101">
        <v>5</v>
      </c>
      <c r="I123" s="134" t="s">
        <v>392</v>
      </c>
      <c r="J123" s="49"/>
      <c r="K123" s="134"/>
      <c r="L123" s="134"/>
      <c r="M123" s="134"/>
      <c r="P123" s="152"/>
    </row>
    <row r="124" spans="1:16" s="107" customFormat="1" ht="12.75" outlineLevel="1">
      <c r="A124" s="101"/>
      <c r="B124" s="131"/>
      <c r="C124" s="132"/>
      <c r="D124" s="132" t="s">
        <v>1265</v>
      </c>
      <c r="E124" s="133"/>
      <c r="F124" s="133"/>
      <c r="G124" s="132"/>
      <c r="H124" s="101">
        <f>SUBTOTAL(9,H122:H123)</f>
        <v>10</v>
      </c>
      <c r="I124" s="134"/>
      <c r="J124" s="49"/>
      <c r="K124" s="134"/>
      <c r="L124" s="134"/>
      <c r="M124" s="134"/>
      <c r="P124" s="152"/>
    </row>
    <row r="125" spans="1:16" s="110" customFormat="1" ht="12.75" outlineLevel="2">
      <c r="A125" s="62">
        <v>3</v>
      </c>
      <c r="B125" s="63">
        <v>2010</v>
      </c>
      <c r="C125" s="65" t="s">
        <v>428</v>
      </c>
      <c r="D125" s="65" t="s">
        <v>15</v>
      </c>
      <c r="E125" s="66" t="s">
        <v>422</v>
      </c>
      <c r="F125" s="66">
        <v>40244</v>
      </c>
      <c r="G125" s="65" t="s">
        <v>16</v>
      </c>
      <c r="H125" s="62">
        <v>7</v>
      </c>
      <c r="I125" s="65" t="s">
        <v>66</v>
      </c>
      <c r="J125" s="3" t="s">
        <v>999</v>
      </c>
      <c r="K125" s="130"/>
      <c r="L125" s="130"/>
      <c r="M125" s="130"/>
      <c r="P125" s="153"/>
    </row>
    <row r="126" spans="1:16" s="110" customFormat="1" ht="12.75" outlineLevel="2">
      <c r="A126" s="62">
        <v>3</v>
      </c>
      <c r="B126" s="63">
        <v>2010</v>
      </c>
      <c r="C126" s="65" t="s">
        <v>428</v>
      </c>
      <c r="D126" s="65" t="s">
        <v>15</v>
      </c>
      <c r="E126" s="66" t="s">
        <v>373</v>
      </c>
      <c r="F126" s="66">
        <v>40258</v>
      </c>
      <c r="G126" s="65" t="s">
        <v>2</v>
      </c>
      <c r="H126" s="62">
        <v>5</v>
      </c>
      <c r="I126" s="65" t="s">
        <v>396</v>
      </c>
      <c r="J126" s="6"/>
      <c r="K126" s="130"/>
      <c r="L126" s="130"/>
      <c r="M126" s="130"/>
      <c r="P126" s="153"/>
    </row>
    <row r="127" spans="1:16" s="110" customFormat="1" ht="12.75" outlineLevel="2">
      <c r="A127" s="126">
        <v>3</v>
      </c>
      <c r="B127" s="127">
        <v>2012</v>
      </c>
      <c r="C127" s="128" t="s">
        <v>428</v>
      </c>
      <c r="D127" s="128" t="s">
        <v>15</v>
      </c>
      <c r="E127" s="129" t="s">
        <v>422</v>
      </c>
      <c r="F127" s="129">
        <v>40972</v>
      </c>
      <c r="G127" s="128" t="s">
        <v>1018</v>
      </c>
      <c r="H127" s="126">
        <v>10</v>
      </c>
      <c r="I127" s="130" t="s">
        <v>488</v>
      </c>
      <c r="J127" s="3"/>
      <c r="K127" s="130"/>
      <c r="L127" s="130"/>
      <c r="M127" s="130"/>
      <c r="P127" s="153"/>
    </row>
    <row r="128" spans="1:16" s="110" customFormat="1" ht="12.75" outlineLevel="2">
      <c r="A128" s="126">
        <v>3</v>
      </c>
      <c r="B128" s="127">
        <v>2012</v>
      </c>
      <c r="C128" s="128" t="s">
        <v>428</v>
      </c>
      <c r="D128" s="128" t="s">
        <v>15</v>
      </c>
      <c r="E128" s="129" t="s">
        <v>422</v>
      </c>
      <c r="F128" s="129">
        <v>40972</v>
      </c>
      <c r="G128" s="128" t="s">
        <v>1019</v>
      </c>
      <c r="H128" s="126">
        <v>10</v>
      </c>
      <c r="I128" s="130" t="s">
        <v>1020</v>
      </c>
      <c r="J128" s="11"/>
      <c r="K128" s="130"/>
      <c r="L128" s="130"/>
      <c r="M128" s="130"/>
      <c r="P128" s="153"/>
    </row>
    <row r="129" spans="1:16" s="110" customFormat="1" ht="12.75" outlineLevel="1">
      <c r="A129" s="126"/>
      <c r="B129" s="127"/>
      <c r="C129" s="128"/>
      <c r="D129" s="128" t="s">
        <v>17</v>
      </c>
      <c r="E129" s="129"/>
      <c r="F129" s="129"/>
      <c r="G129" s="128"/>
      <c r="H129" s="126">
        <f>SUBTOTAL(9,H125:H128)</f>
        <v>32</v>
      </c>
      <c r="I129" s="130"/>
      <c r="J129" s="11"/>
      <c r="K129" s="130"/>
      <c r="L129" s="130"/>
      <c r="M129" s="130"/>
      <c r="P129" s="153"/>
    </row>
    <row r="130" spans="1:16" s="110" customFormat="1" ht="12.75" outlineLevel="2">
      <c r="A130" s="77">
        <v>11</v>
      </c>
      <c r="B130" s="78">
        <v>2010</v>
      </c>
      <c r="C130" s="108" t="s">
        <v>362</v>
      </c>
      <c r="D130" s="64" t="s">
        <v>472</v>
      </c>
      <c r="E130" s="79" t="s">
        <v>416</v>
      </c>
      <c r="F130" s="80">
        <v>40503</v>
      </c>
      <c r="G130" s="109" t="s">
        <v>646</v>
      </c>
      <c r="H130" s="77">
        <v>10</v>
      </c>
      <c r="I130" s="79" t="s">
        <v>442</v>
      </c>
      <c r="J130" s="10" t="s">
        <v>997</v>
      </c>
      <c r="K130" s="130"/>
      <c r="L130" s="130"/>
      <c r="M130" s="130"/>
      <c r="P130" s="153"/>
    </row>
    <row r="131" spans="1:16" s="110" customFormat="1" ht="12.75" outlineLevel="2">
      <c r="A131" s="61">
        <v>3</v>
      </c>
      <c r="B131" s="67">
        <v>2011</v>
      </c>
      <c r="C131" s="68" t="s">
        <v>362</v>
      </c>
      <c r="D131" s="67" t="s">
        <v>472</v>
      </c>
      <c r="E131" s="68" t="s">
        <v>422</v>
      </c>
      <c r="F131" s="71">
        <v>40608</v>
      </c>
      <c r="G131" s="165" t="s">
        <v>327</v>
      </c>
      <c r="H131" s="61">
        <v>10</v>
      </c>
      <c r="I131" s="60" t="s">
        <v>489</v>
      </c>
      <c r="J131" s="130"/>
      <c r="K131" s="130"/>
      <c r="L131" s="130"/>
      <c r="M131" s="130"/>
      <c r="P131" s="153"/>
    </row>
    <row r="132" spans="1:16" s="130" customFormat="1" ht="12.75" outlineLevel="2">
      <c r="A132" s="61">
        <v>3</v>
      </c>
      <c r="B132" s="67">
        <v>2011</v>
      </c>
      <c r="C132" s="68" t="s">
        <v>362</v>
      </c>
      <c r="D132" s="67" t="s">
        <v>472</v>
      </c>
      <c r="E132" s="68" t="s">
        <v>422</v>
      </c>
      <c r="F132" s="71">
        <v>40608</v>
      </c>
      <c r="G132" s="165" t="s">
        <v>720</v>
      </c>
      <c r="H132" s="61">
        <v>7</v>
      </c>
      <c r="I132" s="60" t="s">
        <v>70</v>
      </c>
      <c r="J132" s="10"/>
      <c r="P132" s="126"/>
    </row>
    <row r="133" spans="1:16" s="110" customFormat="1" ht="12.75" outlineLevel="2">
      <c r="A133" s="119">
        <v>5</v>
      </c>
      <c r="B133" s="120">
        <v>2012</v>
      </c>
      <c r="C133" s="121" t="s">
        <v>362</v>
      </c>
      <c r="D133" s="122" t="s">
        <v>472</v>
      </c>
      <c r="E133" s="122" t="s">
        <v>325</v>
      </c>
      <c r="F133" s="123">
        <v>41049</v>
      </c>
      <c r="G133" s="124" t="s">
        <v>1307</v>
      </c>
      <c r="H133" s="119">
        <v>7</v>
      </c>
      <c r="I133" s="122" t="s">
        <v>235</v>
      </c>
      <c r="J133" s="125"/>
      <c r="K133" s="125"/>
      <c r="L133" s="125"/>
      <c r="M133" s="125"/>
      <c r="P133" s="153"/>
    </row>
    <row r="134" spans="1:16" s="110" customFormat="1" ht="12.75" outlineLevel="2">
      <c r="A134" s="119">
        <v>7</v>
      </c>
      <c r="B134" s="120">
        <v>2012</v>
      </c>
      <c r="C134" s="121" t="s">
        <v>362</v>
      </c>
      <c r="D134" s="122" t="s">
        <v>472</v>
      </c>
      <c r="E134" s="122" t="s">
        <v>400</v>
      </c>
      <c r="F134" s="123">
        <v>41098</v>
      </c>
      <c r="G134" s="124" t="s">
        <v>1448</v>
      </c>
      <c r="H134" s="119">
        <v>10</v>
      </c>
      <c r="I134" s="122" t="s">
        <v>379</v>
      </c>
      <c r="J134" s="125"/>
      <c r="K134" s="125"/>
      <c r="L134" s="125"/>
      <c r="M134" s="125"/>
      <c r="P134" s="153"/>
    </row>
    <row r="135" spans="1:16" s="125" customFormat="1" ht="12.75" outlineLevel="2">
      <c r="A135" s="126">
        <v>10</v>
      </c>
      <c r="B135" s="127">
        <v>2012</v>
      </c>
      <c r="C135" s="128" t="s">
        <v>362</v>
      </c>
      <c r="D135" s="128" t="s">
        <v>472</v>
      </c>
      <c r="E135" s="129" t="s">
        <v>416</v>
      </c>
      <c r="F135" s="145">
        <v>41196</v>
      </c>
      <c r="G135" s="128" t="s">
        <v>1477</v>
      </c>
      <c r="H135" s="126">
        <v>7</v>
      </c>
      <c r="I135" s="130" t="s">
        <v>453</v>
      </c>
      <c r="J135" s="146"/>
      <c r="K135" s="146"/>
      <c r="L135" s="146"/>
      <c r="M135" s="146"/>
      <c r="P135" s="154"/>
    </row>
    <row r="136" spans="1:16" s="110" customFormat="1" ht="12.75" outlineLevel="2">
      <c r="A136" s="126">
        <v>10</v>
      </c>
      <c r="B136" s="127">
        <v>2012</v>
      </c>
      <c r="C136" s="128" t="s">
        <v>362</v>
      </c>
      <c r="D136" s="128" t="s">
        <v>472</v>
      </c>
      <c r="E136" s="129" t="s">
        <v>416</v>
      </c>
      <c r="F136" s="145">
        <v>41196</v>
      </c>
      <c r="G136" s="128" t="s">
        <v>1478</v>
      </c>
      <c r="H136" s="126">
        <v>3</v>
      </c>
      <c r="I136" s="130" t="s">
        <v>678</v>
      </c>
      <c r="J136" s="146"/>
      <c r="K136" s="146"/>
      <c r="L136" s="146"/>
      <c r="M136" s="146"/>
      <c r="P136" s="153"/>
    </row>
    <row r="137" spans="1:16" s="110" customFormat="1" ht="12.75" outlineLevel="2">
      <c r="A137" s="126">
        <v>10</v>
      </c>
      <c r="B137" s="127">
        <v>2012</v>
      </c>
      <c r="C137" s="128" t="s">
        <v>362</v>
      </c>
      <c r="D137" s="128" t="s">
        <v>472</v>
      </c>
      <c r="E137" s="129" t="s">
        <v>416</v>
      </c>
      <c r="F137" s="145">
        <v>41196</v>
      </c>
      <c r="G137" s="128" t="s">
        <v>1479</v>
      </c>
      <c r="H137" s="126">
        <v>10</v>
      </c>
      <c r="I137" s="130" t="s">
        <v>477</v>
      </c>
      <c r="J137" s="146"/>
      <c r="K137" s="146"/>
      <c r="L137" s="146"/>
      <c r="M137" s="146"/>
      <c r="P137" s="153"/>
    </row>
    <row r="138" spans="1:16" s="110" customFormat="1" ht="12.75" outlineLevel="1">
      <c r="A138" s="126"/>
      <c r="B138" s="127"/>
      <c r="C138" s="128"/>
      <c r="D138" s="128" t="s">
        <v>324</v>
      </c>
      <c r="E138" s="129"/>
      <c r="F138" s="145"/>
      <c r="G138" s="128"/>
      <c r="H138" s="126">
        <f>SUBTOTAL(9,H130:H137)</f>
        <v>64</v>
      </c>
      <c r="I138" s="130"/>
      <c r="J138" s="146"/>
      <c r="K138" s="146"/>
      <c r="L138" s="146"/>
      <c r="M138" s="146"/>
      <c r="P138" s="153"/>
    </row>
    <row r="139" spans="1:16" s="107" customFormat="1" ht="12.75" outlineLevel="2">
      <c r="A139" s="30">
        <v>3</v>
      </c>
      <c r="B139" s="31">
        <v>2010</v>
      </c>
      <c r="C139" s="32" t="s">
        <v>362</v>
      </c>
      <c r="D139" s="32" t="s">
        <v>91</v>
      </c>
      <c r="E139" s="33" t="s">
        <v>366</v>
      </c>
      <c r="F139" s="33">
        <v>40321</v>
      </c>
      <c r="G139" s="32" t="s">
        <v>120</v>
      </c>
      <c r="H139" s="30">
        <v>3</v>
      </c>
      <c r="I139" s="35" t="s">
        <v>526</v>
      </c>
      <c r="J139" s="134"/>
      <c r="K139" s="134"/>
      <c r="L139" s="134"/>
      <c r="M139" s="134"/>
      <c r="P139" s="152"/>
    </row>
    <row r="140" spans="1:16" s="107" customFormat="1" ht="12.75" outlineLevel="2">
      <c r="A140" s="30">
        <v>11</v>
      </c>
      <c r="B140" s="31">
        <v>2010</v>
      </c>
      <c r="C140" s="32" t="s">
        <v>362</v>
      </c>
      <c r="D140" s="32" t="s">
        <v>91</v>
      </c>
      <c r="E140" s="33" t="s">
        <v>470</v>
      </c>
      <c r="F140" s="33">
        <v>40509</v>
      </c>
      <c r="G140" s="32" t="s">
        <v>696</v>
      </c>
      <c r="H140" s="30">
        <v>5</v>
      </c>
      <c r="I140" s="35" t="s">
        <v>462</v>
      </c>
      <c r="J140" s="49"/>
      <c r="K140" s="134"/>
      <c r="L140" s="134"/>
      <c r="M140" s="134"/>
      <c r="P140" s="152"/>
    </row>
    <row r="141" spans="1:16" s="107" customFormat="1" ht="12.75" outlineLevel="2">
      <c r="A141" s="46">
        <v>3</v>
      </c>
      <c r="B141" s="53">
        <v>2011</v>
      </c>
      <c r="C141" s="54" t="s">
        <v>362</v>
      </c>
      <c r="D141" s="54" t="s">
        <v>91</v>
      </c>
      <c r="E141" s="56" t="s">
        <v>315</v>
      </c>
      <c r="F141" s="56">
        <v>40614</v>
      </c>
      <c r="G141" s="54" t="s">
        <v>763</v>
      </c>
      <c r="H141" s="46">
        <v>5</v>
      </c>
      <c r="I141" s="49" t="s">
        <v>376</v>
      </c>
      <c r="J141" s="18"/>
      <c r="K141" s="134"/>
      <c r="L141" s="134"/>
      <c r="M141" s="134"/>
      <c r="P141" s="152"/>
    </row>
    <row r="142" spans="1:16" s="107" customFormat="1" ht="12.75" outlineLevel="2">
      <c r="A142" s="48">
        <v>5</v>
      </c>
      <c r="B142" s="47">
        <v>2011</v>
      </c>
      <c r="C142" s="54" t="s">
        <v>362</v>
      </c>
      <c r="D142" s="56" t="s">
        <v>91</v>
      </c>
      <c r="E142" s="54" t="s">
        <v>325</v>
      </c>
      <c r="F142" s="56">
        <v>40685</v>
      </c>
      <c r="G142" s="54" t="s">
        <v>790</v>
      </c>
      <c r="H142" s="46">
        <v>7</v>
      </c>
      <c r="I142" s="49" t="s">
        <v>1</v>
      </c>
      <c r="J142" s="27"/>
      <c r="K142" s="134"/>
      <c r="L142" s="134"/>
      <c r="M142" s="134"/>
      <c r="P142" s="152"/>
    </row>
    <row r="143" spans="1:16" s="107" customFormat="1" ht="12.75" outlineLevel="2">
      <c r="A143" s="46">
        <v>10</v>
      </c>
      <c r="B143" s="53">
        <v>2011</v>
      </c>
      <c r="C143" s="54" t="s">
        <v>362</v>
      </c>
      <c r="D143" s="54" t="s">
        <v>91</v>
      </c>
      <c r="E143" s="56" t="s">
        <v>416</v>
      </c>
      <c r="F143" s="56">
        <v>40839</v>
      </c>
      <c r="G143" s="54" t="s">
        <v>878</v>
      </c>
      <c r="H143" s="46">
        <v>7</v>
      </c>
      <c r="I143" s="49" t="s">
        <v>471</v>
      </c>
      <c r="J143" s="26"/>
      <c r="K143" s="134"/>
      <c r="L143" s="134"/>
      <c r="M143" s="134"/>
      <c r="P143" s="152"/>
    </row>
    <row r="144" spans="1:16" s="107" customFormat="1" ht="12.75" outlineLevel="2">
      <c r="A144" s="46">
        <v>11</v>
      </c>
      <c r="B144" s="53">
        <v>2011</v>
      </c>
      <c r="C144" s="54" t="s">
        <v>362</v>
      </c>
      <c r="D144" s="54" t="s">
        <v>91</v>
      </c>
      <c r="E144" s="56" t="s">
        <v>393</v>
      </c>
      <c r="F144" s="56">
        <v>40848</v>
      </c>
      <c r="G144" s="54" t="s">
        <v>963</v>
      </c>
      <c r="H144" s="46">
        <v>5</v>
      </c>
      <c r="I144" s="49" t="s">
        <v>462</v>
      </c>
      <c r="J144" s="49"/>
      <c r="K144" s="134"/>
      <c r="L144" s="134"/>
      <c r="M144" s="134"/>
      <c r="P144" s="152"/>
    </row>
    <row r="145" spans="1:16" s="107" customFormat="1" ht="12.75" outlineLevel="2">
      <c r="A145" s="101">
        <v>3</v>
      </c>
      <c r="B145" s="131">
        <v>2012</v>
      </c>
      <c r="C145" s="132" t="s">
        <v>362</v>
      </c>
      <c r="D145" s="132" t="s">
        <v>91</v>
      </c>
      <c r="E145" s="133" t="s">
        <v>389</v>
      </c>
      <c r="F145" s="133">
        <v>40985</v>
      </c>
      <c r="G145" s="132" t="s">
        <v>696</v>
      </c>
      <c r="H145" s="101">
        <v>5</v>
      </c>
      <c r="I145" s="134" t="s">
        <v>376</v>
      </c>
      <c r="J145" s="27"/>
      <c r="K145" s="134"/>
      <c r="L145" s="134"/>
      <c r="M145" s="134"/>
      <c r="P145" s="152"/>
    </row>
    <row r="146" spans="1:16" s="107" customFormat="1" ht="12.75" outlineLevel="1">
      <c r="A146" s="101"/>
      <c r="B146" s="131"/>
      <c r="C146" s="132"/>
      <c r="D146" s="132" t="s">
        <v>92</v>
      </c>
      <c r="E146" s="133"/>
      <c r="F146" s="133"/>
      <c r="G146" s="132"/>
      <c r="H146" s="101">
        <f>SUBTOTAL(9,H139:H145)</f>
        <v>37</v>
      </c>
      <c r="I146" s="134"/>
      <c r="J146" s="27"/>
      <c r="K146" s="134"/>
      <c r="L146" s="134"/>
      <c r="M146" s="134"/>
      <c r="P146" s="152"/>
    </row>
    <row r="147" spans="1:16" s="107" customFormat="1" ht="12.75" outlineLevel="2">
      <c r="A147" s="30">
        <v>3</v>
      </c>
      <c r="B147" s="31">
        <v>2010</v>
      </c>
      <c r="C147" s="32" t="s">
        <v>362</v>
      </c>
      <c r="D147" s="32" t="s">
        <v>467</v>
      </c>
      <c r="E147" s="33" t="s">
        <v>422</v>
      </c>
      <c r="F147" s="33">
        <v>40244</v>
      </c>
      <c r="G147" s="32" t="s">
        <v>18</v>
      </c>
      <c r="H147" s="30">
        <v>3</v>
      </c>
      <c r="I147" s="32" t="s">
        <v>84</v>
      </c>
      <c r="J147" s="134"/>
      <c r="K147" s="134"/>
      <c r="L147" s="134"/>
      <c r="M147" s="134"/>
      <c r="P147" s="152"/>
    </row>
    <row r="148" spans="1:16" s="107" customFormat="1" ht="12.75" outlineLevel="2">
      <c r="A148" s="50">
        <v>11</v>
      </c>
      <c r="B148" s="51">
        <v>2010</v>
      </c>
      <c r="C148" s="148" t="s">
        <v>362</v>
      </c>
      <c r="D148" s="52" t="s">
        <v>467</v>
      </c>
      <c r="E148" s="52" t="s">
        <v>416</v>
      </c>
      <c r="F148" s="75">
        <v>40503</v>
      </c>
      <c r="G148" s="149" t="s">
        <v>647</v>
      </c>
      <c r="H148" s="50">
        <v>3</v>
      </c>
      <c r="I148" s="52" t="s">
        <v>203</v>
      </c>
      <c r="J148" s="49"/>
      <c r="K148" s="134"/>
      <c r="L148" s="134"/>
      <c r="M148" s="134"/>
      <c r="P148" s="152"/>
    </row>
    <row r="149" spans="1:16" s="107" customFormat="1" ht="12.75" outlineLevel="2">
      <c r="A149" s="57">
        <v>6</v>
      </c>
      <c r="B149" s="58">
        <v>2011</v>
      </c>
      <c r="C149" s="150" t="s">
        <v>362</v>
      </c>
      <c r="D149" s="59" t="s">
        <v>467</v>
      </c>
      <c r="E149" s="59" t="s">
        <v>378</v>
      </c>
      <c r="F149" s="76">
        <v>40719</v>
      </c>
      <c r="G149" s="151" t="s">
        <v>853</v>
      </c>
      <c r="H149" s="57">
        <v>10</v>
      </c>
      <c r="I149" s="59" t="s">
        <v>379</v>
      </c>
      <c r="J149" s="49"/>
      <c r="K149" s="134"/>
      <c r="L149" s="134"/>
      <c r="M149" s="134"/>
      <c r="P149" s="152"/>
    </row>
    <row r="150" spans="1:16" s="107" customFormat="1" ht="12.75" outlineLevel="2">
      <c r="A150" s="46">
        <v>10</v>
      </c>
      <c r="B150" s="53">
        <v>2011</v>
      </c>
      <c r="C150" s="54" t="s">
        <v>362</v>
      </c>
      <c r="D150" s="54" t="s">
        <v>467</v>
      </c>
      <c r="E150" s="56" t="s">
        <v>416</v>
      </c>
      <c r="F150" s="56">
        <v>40839</v>
      </c>
      <c r="G150" s="54" t="s">
        <v>879</v>
      </c>
      <c r="H150" s="46">
        <v>10</v>
      </c>
      <c r="I150" s="49" t="s">
        <v>449</v>
      </c>
      <c r="J150" s="26"/>
      <c r="K150" s="134"/>
      <c r="L150" s="134"/>
      <c r="M150" s="134"/>
      <c r="P150" s="152"/>
    </row>
    <row r="151" spans="1:16" s="107" customFormat="1" ht="12.75" outlineLevel="2">
      <c r="A151" s="46">
        <v>10</v>
      </c>
      <c r="B151" s="53">
        <v>2011</v>
      </c>
      <c r="C151" s="54" t="s">
        <v>362</v>
      </c>
      <c r="D151" s="54" t="s">
        <v>467</v>
      </c>
      <c r="E151" s="56" t="s">
        <v>416</v>
      </c>
      <c r="F151" s="56">
        <v>40839</v>
      </c>
      <c r="G151" s="54" t="s">
        <v>880</v>
      </c>
      <c r="H151" s="46">
        <v>10</v>
      </c>
      <c r="I151" s="49" t="s">
        <v>441</v>
      </c>
      <c r="J151" s="26"/>
      <c r="K151" s="134"/>
      <c r="L151" s="134"/>
      <c r="M151" s="134"/>
      <c r="P151" s="152"/>
    </row>
    <row r="152" spans="1:16" s="107" customFormat="1" ht="12.75" outlineLevel="2">
      <c r="A152" s="101">
        <v>10</v>
      </c>
      <c r="B152" s="131">
        <v>2012</v>
      </c>
      <c r="C152" s="132" t="s">
        <v>362</v>
      </c>
      <c r="D152" s="132" t="s">
        <v>467</v>
      </c>
      <c r="E152" s="133" t="s">
        <v>416</v>
      </c>
      <c r="F152" s="143">
        <v>41196</v>
      </c>
      <c r="G152" s="132" t="s">
        <v>1480</v>
      </c>
      <c r="H152" s="101">
        <v>3</v>
      </c>
      <c r="I152" s="134" t="s">
        <v>203</v>
      </c>
      <c r="J152" s="105"/>
      <c r="K152" s="105"/>
      <c r="L152" s="105"/>
      <c r="M152" s="105"/>
      <c r="P152" s="152"/>
    </row>
    <row r="153" spans="1:16" s="107" customFormat="1" ht="12.75" outlineLevel="1">
      <c r="A153" s="101"/>
      <c r="B153" s="131"/>
      <c r="C153" s="132"/>
      <c r="D153" s="132" t="s">
        <v>468</v>
      </c>
      <c r="E153" s="133"/>
      <c r="F153" s="143"/>
      <c r="G153" s="132"/>
      <c r="H153" s="101">
        <f>SUBTOTAL(9,H147:H152)</f>
        <v>39</v>
      </c>
      <c r="I153" s="134"/>
      <c r="J153" s="105"/>
      <c r="K153" s="105"/>
      <c r="L153" s="105"/>
      <c r="M153" s="105"/>
      <c r="P153" s="152"/>
    </row>
    <row r="154" spans="1:16" s="107" customFormat="1" ht="12.75" outlineLevel="2">
      <c r="A154" s="57">
        <v>3</v>
      </c>
      <c r="B154" s="58">
        <v>2011</v>
      </c>
      <c r="C154" s="150" t="s">
        <v>391</v>
      </c>
      <c r="D154" s="59" t="s">
        <v>766</v>
      </c>
      <c r="E154" s="59" t="s">
        <v>388</v>
      </c>
      <c r="F154" s="76">
        <v>40615</v>
      </c>
      <c r="G154" s="151" t="s">
        <v>767</v>
      </c>
      <c r="H154" s="57">
        <v>5</v>
      </c>
      <c r="I154" s="59" t="s">
        <v>392</v>
      </c>
      <c r="J154" s="18"/>
      <c r="K154" s="134"/>
      <c r="L154" s="134"/>
      <c r="M154" s="134"/>
      <c r="P154" s="152"/>
    </row>
    <row r="155" spans="1:16" s="107" customFormat="1" ht="12.75" outlineLevel="1">
      <c r="A155" s="57"/>
      <c r="B155" s="58"/>
      <c r="C155" s="150"/>
      <c r="D155" s="59" t="s">
        <v>768</v>
      </c>
      <c r="E155" s="59"/>
      <c r="F155" s="76"/>
      <c r="G155" s="151"/>
      <c r="H155" s="57">
        <f>SUBTOTAL(9,H154:H154)</f>
        <v>5</v>
      </c>
      <c r="I155" s="59"/>
      <c r="J155" s="18"/>
      <c r="K155" s="134"/>
      <c r="L155" s="134"/>
      <c r="M155" s="134"/>
      <c r="P155" s="152"/>
    </row>
    <row r="156" spans="1:16" s="107" customFormat="1" ht="12.75" outlineLevel="2">
      <c r="A156" s="30">
        <v>10</v>
      </c>
      <c r="B156" s="31">
        <v>2010</v>
      </c>
      <c r="C156" s="32" t="s">
        <v>391</v>
      </c>
      <c r="D156" s="32" t="s">
        <v>618</v>
      </c>
      <c r="E156" s="33" t="s">
        <v>433</v>
      </c>
      <c r="F156" s="33">
        <v>40474</v>
      </c>
      <c r="G156" s="32" t="s">
        <v>367</v>
      </c>
      <c r="H156" s="30">
        <v>5</v>
      </c>
      <c r="I156" s="32" t="s">
        <v>392</v>
      </c>
      <c r="J156" s="18"/>
      <c r="K156" s="134"/>
      <c r="L156" s="134"/>
      <c r="M156" s="134"/>
      <c r="P156" s="152"/>
    </row>
    <row r="157" spans="1:16" s="107" customFormat="1" ht="12.75" outlineLevel="1">
      <c r="A157" s="30"/>
      <c r="B157" s="31"/>
      <c r="C157" s="32"/>
      <c r="D157" s="32" t="s">
        <v>619</v>
      </c>
      <c r="E157" s="33"/>
      <c r="F157" s="33"/>
      <c r="G157" s="32"/>
      <c r="H157" s="30">
        <f>SUBTOTAL(9,H156:H156)</f>
        <v>5</v>
      </c>
      <c r="I157" s="32"/>
      <c r="J157" s="18"/>
      <c r="K157" s="134"/>
      <c r="L157" s="134"/>
      <c r="M157" s="134"/>
      <c r="P157" s="152"/>
    </row>
    <row r="158" spans="1:16" s="107" customFormat="1" ht="12.75" outlineLevel="2">
      <c r="A158" s="30">
        <v>3</v>
      </c>
      <c r="B158" s="31">
        <v>2010</v>
      </c>
      <c r="C158" s="32" t="s">
        <v>428</v>
      </c>
      <c r="D158" s="32" t="s">
        <v>19</v>
      </c>
      <c r="E158" s="33" t="s">
        <v>422</v>
      </c>
      <c r="F158" s="33">
        <v>40244</v>
      </c>
      <c r="G158" s="32" t="s">
        <v>26</v>
      </c>
      <c r="H158" s="30">
        <v>3</v>
      </c>
      <c r="I158" s="32" t="s">
        <v>492</v>
      </c>
      <c r="J158" s="18"/>
      <c r="K158" s="134"/>
      <c r="L158" s="134"/>
      <c r="M158" s="134"/>
      <c r="P158" s="152"/>
    </row>
    <row r="159" spans="1:16" s="107" customFormat="1" ht="12.75" outlineLevel="2">
      <c r="A159" s="30">
        <v>11</v>
      </c>
      <c r="B159" s="31">
        <v>2010</v>
      </c>
      <c r="C159" s="32" t="s">
        <v>428</v>
      </c>
      <c r="D159" s="32" t="s">
        <v>19</v>
      </c>
      <c r="E159" s="33" t="s">
        <v>395</v>
      </c>
      <c r="F159" s="33">
        <v>40489</v>
      </c>
      <c r="G159" s="32" t="s">
        <v>624</v>
      </c>
      <c r="H159" s="30">
        <v>5</v>
      </c>
      <c r="I159" s="32" t="s">
        <v>462</v>
      </c>
      <c r="J159" s="27"/>
      <c r="K159" s="134"/>
      <c r="L159" s="134"/>
      <c r="M159" s="134"/>
      <c r="P159" s="152"/>
    </row>
    <row r="160" spans="1:16" s="107" customFormat="1" ht="12.75" outlineLevel="1">
      <c r="A160" s="30"/>
      <c r="B160" s="31"/>
      <c r="C160" s="32"/>
      <c r="D160" s="32" t="s">
        <v>27</v>
      </c>
      <c r="E160" s="33"/>
      <c r="F160" s="33"/>
      <c r="G160" s="32"/>
      <c r="H160" s="30">
        <f>SUBTOTAL(9,H158:H159)</f>
        <v>8</v>
      </c>
      <c r="I160" s="32"/>
      <c r="J160" s="27"/>
      <c r="K160" s="134"/>
      <c r="L160" s="134"/>
      <c r="M160" s="134"/>
      <c r="P160" s="152"/>
    </row>
    <row r="161" spans="1:16" s="107" customFormat="1" ht="12.75" outlineLevel="2">
      <c r="A161" s="30">
        <v>3</v>
      </c>
      <c r="B161" s="31">
        <v>2010</v>
      </c>
      <c r="C161" s="32" t="s">
        <v>363</v>
      </c>
      <c r="D161" s="32" t="s">
        <v>245</v>
      </c>
      <c r="E161" s="33" t="s">
        <v>422</v>
      </c>
      <c r="F161" s="33">
        <v>40244</v>
      </c>
      <c r="G161" s="32" t="s">
        <v>28</v>
      </c>
      <c r="H161" s="30">
        <v>7</v>
      </c>
      <c r="I161" s="32" t="s">
        <v>184</v>
      </c>
      <c r="J161" s="27"/>
      <c r="K161" s="134"/>
      <c r="L161" s="134"/>
      <c r="M161" s="134"/>
      <c r="P161" s="152"/>
    </row>
    <row r="162" spans="1:16" s="107" customFormat="1" ht="12.75" outlineLevel="2">
      <c r="A162" s="50">
        <v>11</v>
      </c>
      <c r="B162" s="51">
        <v>2010</v>
      </c>
      <c r="C162" s="148" t="s">
        <v>363</v>
      </c>
      <c r="D162" s="52" t="s">
        <v>245</v>
      </c>
      <c r="E162" s="52" t="s">
        <v>416</v>
      </c>
      <c r="F162" s="75">
        <v>40503</v>
      </c>
      <c r="G162" s="149" t="s">
        <v>648</v>
      </c>
      <c r="H162" s="50">
        <v>7</v>
      </c>
      <c r="I162" s="52" t="s">
        <v>471</v>
      </c>
      <c r="J162" s="18"/>
      <c r="K162" s="134"/>
      <c r="L162" s="134"/>
      <c r="M162" s="134"/>
      <c r="P162" s="152"/>
    </row>
    <row r="163" spans="1:16" s="142" customFormat="1" ht="12.75" outlineLevel="2">
      <c r="A163" s="46">
        <v>3</v>
      </c>
      <c r="B163" s="47">
        <v>2011</v>
      </c>
      <c r="C163" s="54" t="s">
        <v>363</v>
      </c>
      <c r="D163" s="47" t="s">
        <v>245</v>
      </c>
      <c r="E163" s="54" t="s">
        <v>422</v>
      </c>
      <c r="F163" s="56">
        <v>40608</v>
      </c>
      <c r="G163" s="144" t="s">
        <v>721</v>
      </c>
      <c r="H163" s="46">
        <v>7</v>
      </c>
      <c r="I163" s="49" t="s">
        <v>171</v>
      </c>
      <c r="J163" s="18"/>
      <c r="K163" s="134"/>
      <c r="L163" s="134"/>
      <c r="M163" s="134"/>
      <c r="P163" s="161"/>
    </row>
    <row r="164" spans="1:16" s="142" customFormat="1" ht="12.75" outlineLevel="2">
      <c r="A164" s="46">
        <v>10</v>
      </c>
      <c r="B164" s="53">
        <v>2011</v>
      </c>
      <c r="C164" s="54" t="s">
        <v>363</v>
      </c>
      <c r="D164" s="54" t="s">
        <v>245</v>
      </c>
      <c r="E164" s="56" t="s">
        <v>416</v>
      </c>
      <c r="F164" s="56">
        <v>40839</v>
      </c>
      <c r="G164" s="54" t="s">
        <v>881</v>
      </c>
      <c r="H164" s="46">
        <v>7</v>
      </c>
      <c r="I164" s="49" t="s">
        <v>676</v>
      </c>
      <c r="J164" s="18"/>
      <c r="K164" s="134"/>
      <c r="L164" s="134"/>
      <c r="M164" s="134"/>
      <c r="P164" s="161"/>
    </row>
    <row r="165" spans="1:16" s="142" customFormat="1" ht="12.75" outlineLevel="2">
      <c r="A165" s="46">
        <v>10</v>
      </c>
      <c r="B165" s="53">
        <v>2011</v>
      </c>
      <c r="C165" s="54" t="s">
        <v>363</v>
      </c>
      <c r="D165" s="54" t="s">
        <v>245</v>
      </c>
      <c r="E165" s="56" t="s">
        <v>470</v>
      </c>
      <c r="F165" s="56">
        <v>40845</v>
      </c>
      <c r="G165" s="54" t="s">
        <v>953</v>
      </c>
      <c r="H165" s="46">
        <v>5</v>
      </c>
      <c r="I165" s="49" t="s">
        <v>459</v>
      </c>
      <c r="J165" s="18"/>
      <c r="K165" s="134"/>
      <c r="L165" s="134"/>
      <c r="M165" s="134"/>
      <c r="P165" s="161"/>
    </row>
    <row r="166" spans="1:16" s="142" customFormat="1" ht="12.75" outlineLevel="2">
      <c r="A166" s="46">
        <v>11</v>
      </c>
      <c r="B166" s="53">
        <v>2011</v>
      </c>
      <c r="C166" s="54" t="s">
        <v>363</v>
      </c>
      <c r="D166" s="54" t="s">
        <v>245</v>
      </c>
      <c r="E166" s="56" t="s">
        <v>395</v>
      </c>
      <c r="F166" s="56">
        <v>40853</v>
      </c>
      <c r="G166" s="54" t="s">
        <v>970</v>
      </c>
      <c r="H166" s="46">
        <v>10</v>
      </c>
      <c r="I166" s="49" t="s">
        <v>460</v>
      </c>
      <c r="J166" s="134"/>
      <c r="K166" s="134"/>
      <c r="L166" s="134"/>
      <c r="M166" s="134"/>
      <c r="P166" s="161"/>
    </row>
    <row r="167" spans="1:16" s="142" customFormat="1" ht="12.75" outlineLevel="2">
      <c r="A167" s="101">
        <v>3</v>
      </c>
      <c r="B167" s="131">
        <v>2012</v>
      </c>
      <c r="C167" s="132" t="s">
        <v>363</v>
      </c>
      <c r="D167" s="132" t="s">
        <v>245</v>
      </c>
      <c r="E167" s="133" t="s">
        <v>422</v>
      </c>
      <c r="F167" s="133">
        <v>40972</v>
      </c>
      <c r="G167" s="132" t="s">
        <v>1021</v>
      </c>
      <c r="H167" s="101">
        <v>10</v>
      </c>
      <c r="I167" s="134" t="s">
        <v>489</v>
      </c>
      <c r="J167" s="134"/>
      <c r="K167" s="134"/>
      <c r="L167" s="134"/>
      <c r="M167" s="134"/>
      <c r="P167" s="161"/>
    </row>
    <row r="168" spans="1:16" s="142" customFormat="1" ht="12.75" outlineLevel="2">
      <c r="A168" s="101">
        <v>3</v>
      </c>
      <c r="B168" s="131">
        <v>2012</v>
      </c>
      <c r="C168" s="132" t="s">
        <v>363</v>
      </c>
      <c r="D168" s="132" t="s">
        <v>245</v>
      </c>
      <c r="E168" s="133" t="s">
        <v>422</v>
      </c>
      <c r="F168" s="133">
        <v>40972</v>
      </c>
      <c r="G168" s="132" t="s">
        <v>1022</v>
      </c>
      <c r="H168" s="101">
        <v>7</v>
      </c>
      <c r="I168" s="134" t="s">
        <v>263</v>
      </c>
      <c r="J168" s="134"/>
      <c r="K168" s="134"/>
      <c r="L168" s="134"/>
      <c r="M168" s="134"/>
      <c r="P168" s="161"/>
    </row>
    <row r="169" spans="1:16" s="142" customFormat="1" ht="12.75" outlineLevel="2">
      <c r="A169" s="101">
        <v>3</v>
      </c>
      <c r="B169" s="131">
        <v>2012</v>
      </c>
      <c r="C169" s="132" t="s">
        <v>363</v>
      </c>
      <c r="D169" s="132" t="s">
        <v>245</v>
      </c>
      <c r="E169" s="133" t="s">
        <v>422</v>
      </c>
      <c r="F169" s="133">
        <v>40972</v>
      </c>
      <c r="G169" s="132" t="s">
        <v>1023</v>
      </c>
      <c r="H169" s="101">
        <v>3</v>
      </c>
      <c r="I169" s="134" t="s">
        <v>67</v>
      </c>
      <c r="J169" s="134"/>
      <c r="K169" s="134"/>
      <c r="L169" s="134"/>
      <c r="M169" s="134"/>
      <c r="P169" s="161"/>
    </row>
    <row r="170" spans="1:16" s="107" customFormat="1" ht="12.75" outlineLevel="2">
      <c r="A170" s="136">
        <v>5</v>
      </c>
      <c r="B170" s="137">
        <v>2012</v>
      </c>
      <c r="C170" s="138" t="s">
        <v>363</v>
      </c>
      <c r="D170" s="139" t="s">
        <v>245</v>
      </c>
      <c r="E170" s="139" t="s">
        <v>325</v>
      </c>
      <c r="F170" s="140">
        <v>41049</v>
      </c>
      <c r="G170" s="141" t="s">
        <v>970</v>
      </c>
      <c r="H170" s="136">
        <v>10</v>
      </c>
      <c r="I170" s="139" t="s">
        <v>524</v>
      </c>
      <c r="J170" s="142"/>
      <c r="K170" s="142"/>
      <c r="L170" s="142"/>
      <c r="M170" s="142"/>
      <c r="P170" s="152"/>
    </row>
    <row r="171" spans="1:16" s="107" customFormat="1" ht="12.75" outlineLevel="2">
      <c r="A171" s="136">
        <v>5</v>
      </c>
      <c r="B171" s="137">
        <v>2012</v>
      </c>
      <c r="C171" s="138" t="s">
        <v>363</v>
      </c>
      <c r="D171" s="139" t="s">
        <v>245</v>
      </c>
      <c r="E171" s="139" t="s">
        <v>1375</v>
      </c>
      <c r="F171" s="140">
        <v>41055</v>
      </c>
      <c r="G171" s="141" t="s">
        <v>970</v>
      </c>
      <c r="H171" s="136">
        <v>10</v>
      </c>
      <c r="I171" s="139" t="s">
        <v>1379</v>
      </c>
      <c r="J171" s="142"/>
      <c r="K171" s="142"/>
      <c r="L171" s="142"/>
      <c r="M171" s="142"/>
      <c r="P171" s="152"/>
    </row>
    <row r="172" spans="1:16" s="107" customFormat="1" ht="12.75" outlineLevel="2">
      <c r="A172" s="101">
        <v>10</v>
      </c>
      <c r="B172" s="131">
        <v>2012</v>
      </c>
      <c r="C172" s="132" t="s">
        <v>363</v>
      </c>
      <c r="D172" s="132" t="s">
        <v>245</v>
      </c>
      <c r="E172" s="133" t="s">
        <v>416</v>
      </c>
      <c r="F172" s="143">
        <v>41196</v>
      </c>
      <c r="G172" s="132" t="s">
        <v>1481</v>
      </c>
      <c r="H172" s="101">
        <v>7</v>
      </c>
      <c r="I172" s="134" t="s">
        <v>145</v>
      </c>
      <c r="J172" s="105"/>
      <c r="K172" s="105"/>
      <c r="L172" s="105"/>
      <c r="M172" s="105"/>
      <c r="P172" s="152"/>
    </row>
    <row r="173" spans="1:16" s="107" customFormat="1" ht="12.75" outlineLevel="2">
      <c r="A173" s="101">
        <v>10</v>
      </c>
      <c r="B173" s="131">
        <v>2012</v>
      </c>
      <c r="C173" s="132" t="s">
        <v>363</v>
      </c>
      <c r="D173" s="132" t="s">
        <v>245</v>
      </c>
      <c r="E173" s="133" t="s">
        <v>416</v>
      </c>
      <c r="F173" s="143">
        <v>41196</v>
      </c>
      <c r="G173" s="132" t="s">
        <v>1482</v>
      </c>
      <c r="H173" s="101">
        <v>3</v>
      </c>
      <c r="I173" s="134" t="s">
        <v>401</v>
      </c>
      <c r="J173" s="105"/>
      <c r="K173" s="105"/>
      <c r="L173" s="105"/>
      <c r="M173" s="105"/>
      <c r="P173" s="152"/>
    </row>
    <row r="174" spans="1:16" s="107" customFormat="1" ht="12.75" outlineLevel="1">
      <c r="A174" s="101"/>
      <c r="B174" s="131"/>
      <c r="C174" s="132"/>
      <c r="D174" s="132" t="s">
        <v>248</v>
      </c>
      <c r="E174" s="133"/>
      <c r="F174" s="143"/>
      <c r="G174" s="132"/>
      <c r="H174" s="101">
        <f>SUBTOTAL(9,H161:H173)</f>
        <v>93</v>
      </c>
      <c r="I174" s="134"/>
      <c r="J174" s="105"/>
      <c r="K174" s="105"/>
      <c r="L174" s="105"/>
      <c r="M174" s="105"/>
      <c r="P174" s="152"/>
    </row>
    <row r="175" spans="1:16" s="107" customFormat="1" ht="12.75" outlineLevel="2">
      <c r="A175" s="30">
        <v>3</v>
      </c>
      <c r="B175" s="31">
        <v>2010</v>
      </c>
      <c r="C175" s="32" t="s">
        <v>362</v>
      </c>
      <c r="D175" s="34" t="s">
        <v>318</v>
      </c>
      <c r="E175" s="38" t="s">
        <v>394</v>
      </c>
      <c r="F175" s="33">
        <v>40258</v>
      </c>
      <c r="G175" s="32" t="s">
        <v>11</v>
      </c>
      <c r="H175" s="30">
        <v>10</v>
      </c>
      <c r="I175" s="32" t="s">
        <v>379</v>
      </c>
      <c r="J175" s="134"/>
      <c r="K175" s="134"/>
      <c r="L175" s="134"/>
      <c r="M175" s="134"/>
      <c r="P175" s="152"/>
    </row>
    <row r="176" spans="1:16" s="107" customFormat="1" ht="12.75" outlineLevel="2">
      <c r="A176" s="30">
        <v>3</v>
      </c>
      <c r="B176" s="31">
        <v>2010</v>
      </c>
      <c r="C176" s="32" t="s">
        <v>362</v>
      </c>
      <c r="D176" s="34" t="s">
        <v>318</v>
      </c>
      <c r="E176" s="38" t="s">
        <v>440</v>
      </c>
      <c r="F176" s="33">
        <v>40264</v>
      </c>
      <c r="G176" s="32" t="s">
        <v>11</v>
      </c>
      <c r="H176" s="30">
        <v>10</v>
      </c>
      <c r="I176" s="32" t="s">
        <v>379</v>
      </c>
      <c r="J176" s="134"/>
      <c r="K176" s="134"/>
      <c r="L176" s="134"/>
      <c r="M176" s="134"/>
      <c r="P176" s="152"/>
    </row>
    <row r="177" spans="1:16" s="107" customFormat="1" ht="12.75" outlineLevel="2">
      <c r="A177" s="46">
        <v>3</v>
      </c>
      <c r="B177" s="53">
        <v>2011</v>
      </c>
      <c r="C177" s="54" t="s">
        <v>362</v>
      </c>
      <c r="D177" s="47" t="s">
        <v>318</v>
      </c>
      <c r="E177" s="55" t="s">
        <v>388</v>
      </c>
      <c r="F177" s="56">
        <v>40615</v>
      </c>
      <c r="G177" s="54" t="s">
        <v>769</v>
      </c>
      <c r="H177" s="46">
        <v>5</v>
      </c>
      <c r="I177" s="54" t="s">
        <v>387</v>
      </c>
      <c r="J177" s="134"/>
      <c r="K177" s="134"/>
      <c r="L177" s="134"/>
      <c r="M177" s="134"/>
      <c r="P177" s="152"/>
    </row>
    <row r="178" spans="1:16" s="107" customFormat="1" ht="12.75" outlineLevel="2">
      <c r="A178" s="101">
        <v>3</v>
      </c>
      <c r="B178" s="131">
        <v>2012</v>
      </c>
      <c r="C178" s="132" t="s">
        <v>362</v>
      </c>
      <c r="D178" s="102" t="s">
        <v>318</v>
      </c>
      <c r="E178" s="135" t="s">
        <v>388</v>
      </c>
      <c r="F178" s="133">
        <v>40979</v>
      </c>
      <c r="G178" s="132" t="s">
        <v>769</v>
      </c>
      <c r="H178" s="101">
        <v>10</v>
      </c>
      <c r="I178" s="132" t="s">
        <v>396</v>
      </c>
      <c r="J178" s="27"/>
      <c r="K178" s="134"/>
      <c r="L178" s="134"/>
      <c r="M178" s="134"/>
      <c r="P178" s="152"/>
    </row>
    <row r="179" spans="1:16" s="107" customFormat="1" ht="12.75" outlineLevel="1">
      <c r="A179" s="101"/>
      <c r="B179" s="131"/>
      <c r="C179" s="132"/>
      <c r="D179" s="102" t="s">
        <v>319</v>
      </c>
      <c r="E179" s="135"/>
      <c r="F179" s="133"/>
      <c r="G179" s="132"/>
      <c r="H179" s="101">
        <f>SUBTOTAL(9,H175:H178)</f>
        <v>35</v>
      </c>
      <c r="I179" s="132"/>
      <c r="J179" s="27"/>
      <c r="K179" s="134"/>
      <c r="L179" s="134"/>
      <c r="M179" s="134"/>
      <c r="P179" s="152"/>
    </row>
    <row r="180" spans="1:16" s="107" customFormat="1" ht="12.75" outlineLevel="2">
      <c r="A180" s="46">
        <v>10</v>
      </c>
      <c r="B180" s="53">
        <v>2011</v>
      </c>
      <c r="C180" s="54" t="s">
        <v>362</v>
      </c>
      <c r="D180" s="54" t="s">
        <v>482</v>
      </c>
      <c r="E180" s="56" t="s">
        <v>416</v>
      </c>
      <c r="F180" s="56">
        <v>40839</v>
      </c>
      <c r="G180" s="54" t="s">
        <v>882</v>
      </c>
      <c r="H180" s="46">
        <v>7</v>
      </c>
      <c r="I180" s="49" t="s">
        <v>883</v>
      </c>
      <c r="J180" s="18"/>
      <c r="K180" s="134"/>
      <c r="L180" s="134"/>
      <c r="M180" s="134"/>
      <c r="P180" s="152"/>
    </row>
    <row r="181" spans="1:16" s="107" customFormat="1" ht="12.75" outlineLevel="1">
      <c r="A181" s="46"/>
      <c r="B181" s="53"/>
      <c r="C181" s="54"/>
      <c r="D181" s="54" t="s">
        <v>483</v>
      </c>
      <c r="E181" s="56"/>
      <c r="F181" s="56"/>
      <c r="G181" s="54"/>
      <c r="H181" s="46">
        <f>SUBTOTAL(9,H180:H180)</f>
        <v>7</v>
      </c>
      <c r="I181" s="49"/>
      <c r="J181" s="18"/>
      <c r="K181" s="134"/>
      <c r="L181" s="134"/>
      <c r="M181" s="134"/>
      <c r="P181" s="152"/>
    </row>
    <row r="182" spans="1:16" s="107" customFormat="1" ht="12.75" outlineLevel="2">
      <c r="A182" s="30">
        <v>3</v>
      </c>
      <c r="B182" s="31">
        <v>2010</v>
      </c>
      <c r="C182" s="32" t="s">
        <v>362</v>
      </c>
      <c r="D182" s="32" t="s">
        <v>115</v>
      </c>
      <c r="E182" s="33" t="s">
        <v>366</v>
      </c>
      <c r="F182" s="33">
        <v>40321</v>
      </c>
      <c r="G182" s="32" t="s">
        <v>561</v>
      </c>
      <c r="H182" s="30">
        <v>3</v>
      </c>
      <c r="I182" s="35" t="s">
        <v>240</v>
      </c>
      <c r="J182" s="49"/>
      <c r="K182" s="134"/>
      <c r="L182" s="134"/>
      <c r="M182" s="134"/>
      <c r="P182" s="152"/>
    </row>
    <row r="183" spans="1:16" s="107" customFormat="1" ht="12.75" outlineLevel="2">
      <c r="A183" s="46">
        <v>3</v>
      </c>
      <c r="B183" s="53">
        <v>2011</v>
      </c>
      <c r="C183" s="54" t="s">
        <v>362</v>
      </c>
      <c r="D183" s="54" t="s">
        <v>115</v>
      </c>
      <c r="E183" s="56" t="s">
        <v>440</v>
      </c>
      <c r="F183" s="56">
        <v>40628</v>
      </c>
      <c r="G183" s="54" t="s">
        <v>779</v>
      </c>
      <c r="H183" s="46">
        <v>10</v>
      </c>
      <c r="I183" s="49" t="s">
        <v>379</v>
      </c>
      <c r="J183" s="27"/>
      <c r="K183" s="134"/>
      <c r="L183" s="134"/>
      <c r="M183" s="134"/>
      <c r="P183" s="152"/>
    </row>
    <row r="184" spans="1:16" s="107" customFormat="1" ht="12.75" outlineLevel="2">
      <c r="A184" s="48">
        <v>5</v>
      </c>
      <c r="B184" s="47">
        <v>2011</v>
      </c>
      <c r="C184" s="54" t="s">
        <v>362</v>
      </c>
      <c r="D184" s="56" t="s">
        <v>115</v>
      </c>
      <c r="E184" s="54" t="s">
        <v>325</v>
      </c>
      <c r="F184" s="56">
        <v>40685</v>
      </c>
      <c r="G184" s="54" t="s">
        <v>791</v>
      </c>
      <c r="H184" s="46">
        <v>10</v>
      </c>
      <c r="I184" s="49" t="s">
        <v>328</v>
      </c>
      <c r="J184" s="28"/>
      <c r="K184" s="134"/>
      <c r="L184" s="134"/>
      <c r="M184" s="134"/>
      <c r="P184" s="152"/>
    </row>
    <row r="185" spans="1:16" s="107" customFormat="1" ht="12.75" outlineLevel="2">
      <c r="A185" s="48">
        <v>5</v>
      </c>
      <c r="B185" s="47">
        <v>2011</v>
      </c>
      <c r="C185" s="54" t="s">
        <v>362</v>
      </c>
      <c r="D185" s="56" t="s">
        <v>115</v>
      </c>
      <c r="E185" s="54" t="s">
        <v>1380</v>
      </c>
      <c r="F185" s="56">
        <v>40691</v>
      </c>
      <c r="G185" s="54" t="s">
        <v>791</v>
      </c>
      <c r="H185" s="46">
        <v>5</v>
      </c>
      <c r="I185" s="49" t="s">
        <v>1381</v>
      </c>
      <c r="J185" s="35"/>
      <c r="K185" s="134"/>
      <c r="L185" s="134"/>
      <c r="M185" s="134"/>
      <c r="P185" s="152"/>
    </row>
    <row r="186" spans="1:16" s="107" customFormat="1" ht="12.75" outlineLevel="2">
      <c r="A186" s="103">
        <v>3</v>
      </c>
      <c r="B186" s="102">
        <v>2012</v>
      </c>
      <c r="C186" s="132" t="s">
        <v>362</v>
      </c>
      <c r="D186" s="133" t="s">
        <v>115</v>
      </c>
      <c r="E186" s="132" t="s">
        <v>440</v>
      </c>
      <c r="F186" s="133">
        <v>40992</v>
      </c>
      <c r="G186" s="132" t="s">
        <v>1280</v>
      </c>
      <c r="H186" s="101">
        <v>5</v>
      </c>
      <c r="I186" s="134" t="s">
        <v>376</v>
      </c>
      <c r="J186" s="29"/>
      <c r="K186" s="134"/>
      <c r="L186" s="134"/>
      <c r="M186" s="134"/>
      <c r="P186" s="152"/>
    </row>
    <row r="187" spans="1:16" s="107" customFormat="1" ht="12.75" outlineLevel="2">
      <c r="A187" s="103">
        <v>3</v>
      </c>
      <c r="B187" s="102">
        <v>2012</v>
      </c>
      <c r="C187" s="132" t="s">
        <v>362</v>
      </c>
      <c r="D187" s="133" t="s">
        <v>115</v>
      </c>
      <c r="E187" s="132" t="s">
        <v>440</v>
      </c>
      <c r="F187" s="133">
        <v>40992</v>
      </c>
      <c r="G187" s="132" t="s">
        <v>1281</v>
      </c>
      <c r="H187" s="101">
        <v>5</v>
      </c>
      <c r="I187" s="134" t="s">
        <v>387</v>
      </c>
      <c r="J187" s="18"/>
      <c r="K187" s="134"/>
      <c r="L187" s="134"/>
      <c r="M187" s="134"/>
      <c r="P187" s="152"/>
    </row>
    <row r="188" spans="1:16" s="107" customFormat="1" ht="12.75" outlineLevel="1">
      <c r="A188" s="103"/>
      <c r="B188" s="102"/>
      <c r="C188" s="132"/>
      <c r="D188" s="133" t="s">
        <v>137</v>
      </c>
      <c r="E188" s="132"/>
      <c r="F188" s="133"/>
      <c r="G188" s="132"/>
      <c r="H188" s="101">
        <f>SUBTOTAL(9,H182:H187)</f>
        <v>38</v>
      </c>
      <c r="I188" s="134"/>
      <c r="J188" s="18"/>
      <c r="K188" s="134"/>
      <c r="L188" s="134"/>
      <c r="M188" s="134"/>
      <c r="P188" s="152"/>
    </row>
    <row r="189" spans="1:16" s="142" customFormat="1" ht="12.75" outlineLevel="2">
      <c r="A189" s="101">
        <v>10</v>
      </c>
      <c r="B189" s="131">
        <v>2012</v>
      </c>
      <c r="C189" s="132" t="s">
        <v>362</v>
      </c>
      <c r="D189" s="132" t="s">
        <v>1483</v>
      </c>
      <c r="E189" s="133" t="s">
        <v>416</v>
      </c>
      <c r="F189" s="143">
        <v>41196</v>
      </c>
      <c r="G189" s="132" t="s">
        <v>1484</v>
      </c>
      <c r="H189" s="101">
        <v>7</v>
      </c>
      <c r="I189" s="134" t="s">
        <v>100</v>
      </c>
      <c r="J189" s="105"/>
      <c r="K189" s="105"/>
      <c r="L189" s="105"/>
      <c r="M189" s="105"/>
      <c r="P189" s="161"/>
    </row>
    <row r="190" spans="1:16" s="142" customFormat="1" ht="12.75" outlineLevel="1">
      <c r="A190" s="101"/>
      <c r="B190" s="131"/>
      <c r="C190" s="132"/>
      <c r="D190" s="132" t="s">
        <v>1485</v>
      </c>
      <c r="E190" s="133"/>
      <c r="F190" s="143"/>
      <c r="G190" s="132"/>
      <c r="H190" s="101">
        <f>SUBTOTAL(9,H189:H189)</f>
        <v>7</v>
      </c>
      <c r="I190" s="134"/>
      <c r="J190" s="105"/>
      <c r="K190" s="105"/>
      <c r="L190" s="105"/>
      <c r="M190" s="105"/>
      <c r="P190" s="161"/>
    </row>
    <row r="191" spans="1:16" s="107" customFormat="1" ht="12.75" outlineLevel="2">
      <c r="A191" s="30">
        <v>3</v>
      </c>
      <c r="B191" s="31">
        <v>2010</v>
      </c>
      <c r="C191" s="32" t="s">
        <v>362</v>
      </c>
      <c r="D191" s="32" t="s">
        <v>211</v>
      </c>
      <c r="E191" s="33" t="s">
        <v>366</v>
      </c>
      <c r="F191" s="33">
        <v>40321</v>
      </c>
      <c r="G191" s="32" t="s">
        <v>562</v>
      </c>
      <c r="H191" s="30">
        <v>3</v>
      </c>
      <c r="I191" s="35" t="s">
        <v>520</v>
      </c>
      <c r="J191" s="26"/>
      <c r="K191" s="134"/>
      <c r="L191" s="134"/>
      <c r="M191" s="134"/>
      <c r="P191" s="152"/>
    </row>
    <row r="192" spans="1:16" s="107" customFormat="1" ht="12.75" outlineLevel="2">
      <c r="A192" s="136">
        <v>5</v>
      </c>
      <c r="B192" s="137">
        <v>2012</v>
      </c>
      <c r="C192" s="138" t="s">
        <v>362</v>
      </c>
      <c r="D192" s="139" t="s">
        <v>211</v>
      </c>
      <c r="E192" s="139" t="s">
        <v>325</v>
      </c>
      <c r="F192" s="140">
        <v>41049</v>
      </c>
      <c r="G192" s="141" t="s">
        <v>1308</v>
      </c>
      <c r="H192" s="136">
        <v>7</v>
      </c>
      <c r="I192" s="139" t="s">
        <v>338</v>
      </c>
      <c r="J192" s="142"/>
      <c r="K192" s="142"/>
      <c r="L192" s="142"/>
      <c r="M192" s="142"/>
      <c r="P192" s="152"/>
    </row>
    <row r="193" spans="1:16" s="107" customFormat="1" ht="12.75" outlineLevel="1">
      <c r="A193" s="136"/>
      <c r="B193" s="137"/>
      <c r="C193" s="138"/>
      <c r="D193" s="139" t="s">
        <v>212</v>
      </c>
      <c r="E193" s="139"/>
      <c r="F193" s="140"/>
      <c r="G193" s="141"/>
      <c r="H193" s="136">
        <f>SUBTOTAL(9,H191:H192)</f>
        <v>10</v>
      </c>
      <c r="I193" s="139"/>
      <c r="J193" s="142"/>
      <c r="K193" s="142"/>
      <c r="L193" s="142"/>
      <c r="M193" s="142"/>
      <c r="P193" s="152"/>
    </row>
    <row r="194" spans="1:16" s="107" customFormat="1" ht="12.75" outlineLevel="2">
      <c r="A194" s="30">
        <v>3</v>
      </c>
      <c r="B194" s="31">
        <v>2010</v>
      </c>
      <c r="C194" s="32" t="s">
        <v>362</v>
      </c>
      <c r="D194" s="34" t="s">
        <v>3</v>
      </c>
      <c r="E194" s="38" t="s">
        <v>373</v>
      </c>
      <c r="F194" s="33">
        <v>40258</v>
      </c>
      <c r="G194" s="32" t="s">
        <v>4</v>
      </c>
      <c r="H194" s="30">
        <v>5</v>
      </c>
      <c r="I194" s="32" t="s">
        <v>376</v>
      </c>
      <c r="J194" s="18"/>
      <c r="K194" s="134"/>
      <c r="L194" s="134"/>
      <c r="M194" s="134"/>
      <c r="P194" s="152"/>
    </row>
    <row r="195" spans="1:16" s="107" customFormat="1" ht="12.75" outlineLevel="1">
      <c r="A195" s="30"/>
      <c r="B195" s="31"/>
      <c r="C195" s="32"/>
      <c r="D195" s="34" t="s">
        <v>5</v>
      </c>
      <c r="E195" s="38"/>
      <c r="F195" s="33"/>
      <c r="G195" s="32"/>
      <c r="H195" s="30">
        <f>SUBTOTAL(9,H194:H194)</f>
        <v>5</v>
      </c>
      <c r="I195" s="32"/>
      <c r="J195" s="18"/>
      <c r="K195" s="134"/>
      <c r="L195" s="134"/>
      <c r="M195" s="134"/>
      <c r="P195" s="152"/>
    </row>
    <row r="196" spans="1:16" s="107" customFormat="1" ht="12.75" outlineLevel="2">
      <c r="A196" s="50">
        <v>11</v>
      </c>
      <c r="B196" s="51">
        <v>2010</v>
      </c>
      <c r="C196" s="148" t="s">
        <v>362</v>
      </c>
      <c r="D196" s="52" t="s">
        <v>649</v>
      </c>
      <c r="E196" s="52" t="s">
        <v>416</v>
      </c>
      <c r="F196" s="75">
        <v>40503</v>
      </c>
      <c r="G196" s="149" t="s">
        <v>650</v>
      </c>
      <c r="H196" s="50">
        <v>10</v>
      </c>
      <c r="I196" s="52" t="s">
        <v>147</v>
      </c>
      <c r="J196" s="18"/>
      <c r="K196" s="134"/>
      <c r="L196" s="134"/>
      <c r="M196" s="134"/>
      <c r="P196" s="152"/>
    </row>
    <row r="197" spans="1:16" s="107" customFormat="1" ht="12.75" outlineLevel="2">
      <c r="A197" s="136">
        <v>5</v>
      </c>
      <c r="B197" s="137">
        <v>2012</v>
      </c>
      <c r="C197" s="138" t="s">
        <v>362</v>
      </c>
      <c r="D197" s="139" t="s">
        <v>649</v>
      </c>
      <c r="E197" s="139" t="s">
        <v>325</v>
      </c>
      <c r="F197" s="140">
        <v>41049</v>
      </c>
      <c r="G197" s="141" t="s">
        <v>1309</v>
      </c>
      <c r="H197" s="136">
        <v>10</v>
      </c>
      <c r="I197" s="139" t="s">
        <v>534</v>
      </c>
      <c r="J197" s="142"/>
      <c r="K197" s="142"/>
      <c r="L197" s="142"/>
      <c r="M197" s="142"/>
      <c r="P197" s="152"/>
    </row>
    <row r="198" spans="1:16" s="107" customFormat="1" ht="12.75" outlineLevel="1">
      <c r="A198" s="136"/>
      <c r="B198" s="137"/>
      <c r="C198" s="138"/>
      <c r="D198" s="139" t="s">
        <v>651</v>
      </c>
      <c r="E198" s="139"/>
      <c r="F198" s="140"/>
      <c r="G198" s="141"/>
      <c r="H198" s="136">
        <f>SUBTOTAL(9,H196:H197)</f>
        <v>20</v>
      </c>
      <c r="I198" s="139"/>
      <c r="J198" s="142"/>
      <c r="K198" s="142"/>
      <c r="L198" s="142"/>
      <c r="M198" s="142"/>
      <c r="P198" s="152"/>
    </row>
    <row r="199" spans="1:16" s="107" customFormat="1" ht="12.75" outlineLevel="2">
      <c r="A199" s="30">
        <v>3</v>
      </c>
      <c r="B199" s="31">
        <v>2010</v>
      </c>
      <c r="C199" s="32" t="s">
        <v>362</v>
      </c>
      <c r="D199" s="34" t="s">
        <v>20</v>
      </c>
      <c r="E199" s="38" t="s">
        <v>388</v>
      </c>
      <c r="F199" s="33">
        <v>40251</v>
      </c>
      <c r="G199" s="32" t="s">
        <v>21</v>
      </c>
      <c r="H199" s="30">
        <v>10</v>
      </c>
      <c r="I199" s="32" t="s">
        <v>379</v>
      </c>
      <c r="J199" s="18"/>
      <c r="K199" s="134"/>
      <c r="L199" s="134"/>
      <c r="M199" s="134"/>
      <c r="P199" s="152"/>
    </row>
    <row r="200" spans="1:16" s="107" customFormat="1" ht="12.75" outlineLevel="1">
      <c r="A200" s="30"/>
      <c r="B200" s="31"/>
      <c r="C200" s="32"/>
      <c r="D200" s="34" t="s">
        <v>22</v>
      </c>
      <c r="E200" s="38"/>
      <c r="F200" s="33"/>
      <c r="G200" s="32"/>
      <c r="H200" s="30">
        <f>SUBTOTAL(9,H199:H199)</f>
        <v>10</v>
      </c>
      <c r="I200" s="32"/>
      <c r="J200" s="18"/>
      <c r="K200" s="134"/>
      <c r="L200" s="134"/>
      <c r="M200" s="134"/>
      <c r="P200" s="152"/>
    </row>
    <row r="201" spans="1:16" s="110" customFormat="1" ht="12.75" outlineLevel="2">
      <c r="A201" s="61">
        <v>2</v>
      </c>
      <c r="B201" s="70">
        <v>2011</v>
      </c>
      <c r="C201" s="68" t="s">
        <v>428</v>
      </c>
      <c r="D201" s="67" t="s">
        <v>153</v>
      </c>
      <c r="E201" s="87" t="s">
        <v>390</v>
      </c>
      <c r="F201" s="71">
        <v>40586</v>
      </c>
      <c r="G201" s="68" t="s">
        <v>709</v>
      </c>
      <c r="H201" s="61">
        <v>5</v>
      </c>
      <c r="I201" s="68" t="s">
        <v>464</v>
      </c>
      <c r="J201" s="10" t="s">
        <v>999</v>
      </c>
      <c r="K201" s="130"/>
      <c r="L201" s="130"/>
      <c r="M201" s="130"/>
      <c r="P201" s="153"/>
    </row>
    <row r="202" spans="1:16" s="130" customFormat="1" ht="12.75" outlineLevel="2">
      <c r="A202" s="61">
        <v>3</v>
      </c>
      <c r="B202" s="67">
        <v>2011</v>
      </c>
      <c r="C202" s="68" t="s">
        <v>428</v>
      </c>
      <c r="D202" s="67" t="s">
        <v>153</v>
      </c>
      <c r="E202" s="68" t="s">
        <v>422</v>
      </c>
      <c r="F202" s="71">
        <v>40608</v>
      </c>
      <c r="G202" s="165" t="s">
        <v>709</v>
      </c>
      <c r="H202" s="61">
        <v>10</v>
      </c>
      <c r="I202" s="60" t="s">
        <v>488</v>
      </c>
      <c r="J202" s="69"/>
      <c r="P202" s="126"/>
    </row>
    <row r="203" spans="1:16" s="130" customFormat="1" ht="12.75" outlineLevel="2">
      <c r="A203" s="61">
        <v>3</v>
      </c>
      <c r="B203" s="67">
        <v>2011</v>
      </c>
      <c r="C203" s="68" t="s">
        <v>428</v>
      </c>
      <c r="D203" s="67" t="s">
        <v>153</v>
      </c>
      <c r="E203" s="68" t="s">
        <v>422</v>
      </c>
      <c r="F203" s="71">
        <v>40608</v>
      </c>
      <c r="G203" s="165" t="s">
        <v>722</v>
      </c>
      <c r="H203" s="61">
        <v>3</v>
      </c>
      <c r="I203" s="60" t="s">
        <v>81</v>
      </c>
      <c r="J203" s="10"/>
      <c r="P203" s="126"/>
    </row>
    <row r="204" spans="1:16" s="125" customFormat="1" ht="12.75" outlineLevel="2">
      <c r="A204" s="61">
        <v>3</v>
      </c>
      <c r="B204" s="67">
        <v>2011</v>
      </c>
      <c r="C204" s="68" t="s">
        <v>428</v>
      </c>
      <c r="D204" s="67" t="s">
        <v>153</v>
      </c>
      <c r="E204" s="68" t="s">
        <v>422</v>
      </c>
      <c r="F204" s="71">
        <v>40608</v>
      </c>
      <c r="G204" s="165" t="s">
        <v>723</v>
      </c>
      <c r="H204" s="61">
        <v>3</v>
      </c>
      <c r="I204" s="60" t="s">
        <v>173</v>
      </c>
      <c r="J204" s="6"/>
      <c r="K204" s="130"/>
      <c r="L204" s="130"/>
      <c r="M204" s="130"/>
      <c r="P204" s="154"/>
    </row>
    <row r="205" spans="1:16" s="125" customFormat="1" ht="12.75" outlineLevel="2">
      <c r="A205" s="61">
        <v>3</v>
      </c>
      <c r="B205" s="67">
        <v>2011</v>
      </c>
      <c r="C205" s="68" t="s">
        <v>428</v>
      </c>
      <c r="D205" s="67" t="s">
        <v>153</v>
      </c>
      <c r="E205" s="68" t="s">
        <v>422</v>
      </c>
      <c r="F205" s="71">
        <v>40608</v>
      </c>
      <c r="G205" s="165" t="s">
        <v>548</v>
      </c>
      <c r="H205" s="61">
        <v>7</v>
      </c>
      <c r="I205" s="60" t="s">
        <v>247</v>
      </c>
      <c r="J205" s="2"/>
      <c r="K205" s="130"/>
      <c r="L205" s="130"/>
      <c r="M205" s="130"/>
      <c r="P205" s="154"/>
    </row>
    <row r="206" spans="1:16" s="125" customFormat="1" ht="12.75" outlineLevel="2">
      <c r="A206" s="126">
        <v>2</v>
      </c>
      <c r="B206" s="166">
        <v>2012</v>
      </c>
      <c r="C206" s="128" t="s">
        <v>428</v>
      </c>
      <c r="D206" s="166" t="s">
        <v>153</v>
      </c>
      <c r="E206" s="128" t="s">
        <v>390</v>
      </c>
      <c r="F206" s="129">
        <v>40943</v>
      </c>
      <c r="G206" s="167" t="s">
        <v>984</v>
      </c>
      <c r="H206" s="126">
        <v>5</v>
      </c>
      <c r="I206" s="130" t="s">
        <v>985</v>
      </c>
      <c r="J206" s="6"/>
      <c r="K206" s="130"/>
      <c r="L206" s="130"/>
      <c r="M206" s="130"/>
      <c r="P206" s="154"/>
    </row>
    <row r="207" spans="1:16" s="125" customFormat="1" ht="12.75" outlineLevel="2">
      <c r="A207" s="126">
        <v>2</v>
      </c>
      <c r="B207" s="166">
        <v>2012</v>
      </c>
      <c r="C207" s="128" t="s">
        <v>428</v>
      </c>
      <c r="D207" s="166" t="s">
        <v>153</v>
      </c>
      <c r="E207" s="128" t="s">
        <v>986</v>
      </c>
      <c r="F207" s="129">
        <v>40951</v>
      </c>
      <c r="G207" s="167" t="s">
        <v>987</v>
      </c>
      <c r="H207" s="126">
        <v>5</v>
      </c>
      <c r="I207" s="130" t="s">
        <v>985</v>
      </c>
      <c r="J207" s="168"/>
      <c r="K207" s="168"/>
      <c r="L207" s="168"/>
      <c r="M207" s="168"/>
      <c r="P207" s="154"/>
    </row>
    <row r="208" spans="1:16" s="125" customFormat="1" ht="12.75" outlineLevel="2">
      <c r="A208" s="126">
        <v>3</v>
      </c>
      <c r="B208" s="127">
        <v>2012</v>
      </c>
      <c r="C208" s="128" t="s">
        <v>428</v>
      </c>
      <c r="D208" s="128" t="s">
        <v>153</v>
      </c>
      <c r="E208" s="129" t="s">
        <v>422</v>
      </c>
      <c r="F208" s="129">
        <v>40972</v>
      </c>
      <c r="G208" s="128" t="s">
        <v>1024</v>
      </c>
      <c r="H208" s="126">
        <v>7</v>
      </c>
      <c r="I208" s="130" t="s">
        <v>506</v>
      </c>
      <c r="J208" s="2"/>
      <c r="K208" s="130"/>
      <c r="L208" s="130"/>
      <c r="M208" s="130"/>
      <c r="P208" s="154"/>
    </row>
    <row r="209" spans="1:16" s="130" customFormat="1" ht="12.75" outlineLevel="2">
      <c r="A209" s="126">
        <v>3</v>
      </c>
      <c r="B209" s="127">
        <v>2012</v>
      </c>
      <c r="C209" s="128" t="s">
        <v>428</v>
      </c>
      <c r="D209" s="128" t="s">
        <v>153</v>
      </c>
      <c r="E209" s="129" t="s">
        <v>422</v>
      </c>
      <c r="F209" s="129">
        <v>40972</v>
      </c>
      <c r="G209" s="128" t="s">
        <v>709</v>
      </c>
      <c r="H209" s="126">
        <v>3</v>
      </c>
      <c r="I209" s="130" t="s">
        <v>174</v>
      </c>
      <c r="J209" s="2"/>
      <c r="P209" s="126"/>
    </row>
    <row r="210" spans="1:16" s="130" customFormat="1" ht="12.75" outlineLevel="2">
      <c r="A210" s="126">
        <v>3</v>
      </c>
      <c r="B210" s="127">
        <v>2012</v>
      </c>
      <c r="C210" s="128" t="s">
        <v>428</v>
      </c>
      <c r="D210" s="128" t="s">
        <v>153</v>
      </c>
      <c r="E210" s="129" t="s">
        <v>422</v>
      </c>
      <c r="F210" s="129">
        <v>40972</v>
      </c>
      <c r="G210" s="128" t="s">
        <v>1025</v>
      </c>
      <c r="H210" s="126">
        <v>10</v>
      </c>
      <c r="I210" s="130" t="s">
        <v>163</v>
      </c>
      <c r="J210" s="2"/>
      <c r="P210" s="126"/>
    </row>
    <row r="211" spans="1:16" s="130" customFormat="1" ht="12.75" outlineLevel="2">
      <c r="A211" s="126">
        <v>3</v>
      </c>
      <c r="B211" s="127">
        <v>2012</v>
      </c>
      <c r="C211" s="128" t="s">
        <v>428</v>
      </c>
      <c r="D211" s="128" t="s">
        <v>153</v>
      </c>
      <c r="E211" s="129" t="s">
        <v>422</v>
      </c>
      <c r="F211" s="129">
        <v>40972</v>
      </c>
      <c r="G211" s="128" t="s">
        <v>1026</v>
      </c>
      <c r="H211" s="126">
        <v>7</v>
      </c>
      <c r="I211" s="130" t="s">
        <v>1027</v>
      </c>
      <c r="P211" s="126"/>
    </row>
    <row r="212" spans="1:16" s="130" customFormat="1" ht="12.75" outlineLevel="2">
      <c r="A212" s="126">
        <v>3</v>
      </c>
      <c r="B212" s="127">
        <v>2012</v>
      </c>
      <c r="C212" s="128" t="s">
        <v>428</v>
      </c>
      <c r="D212" s="128" t="s">
        <v>153</v>
      </c>
      <c r="E212" s="129" t="s">
        <v>422</v>
      </c>
      <c r="F212" s="129">
        <v>40972</v>
      </c>
      <c r="G212" s="128" t="s">
        <v>1028</v>
      </c>
      <c r="H212" s="126">
        <v>3</v>
      </c>
      <c r="I212" s="130" t="s">
        <v>1029</v>
      </c>
      <c r="P212" s="126"/>
    </row>
    <row r="213" spans="1:16" s="130" customFormat="1" ht="12.75" outlineLevel="2">
      <c r="A213" s="126">
        <v>6</v>
      </c>
      <c r="B213" s="127">
        <v>2012</v>
      </c>
      <c r="C213" s="128" t="s">
        <v>428</v>
      </c>
      <c r="D213" s="128" t="s">
        <v>153</v>
      </c>
      <c r="E213" s="129" t="s">
        <v>375</v>
      </c>
      <c r="F213" s="129">
        <v>41076</v>
      </c>
      <c r="G213" s="128" t="s">
        <v>1442</v>
      </c>
      <c r="H213" s="126">
        <v>5</v>
      </c>
      <c r="I213" s="130" t="s">
        <v>985</v>
      </c>
      <c r="P213" s="126"/>
    </row>
    <row r="214" spans="1:16" s="130" customFormat="1" ht="12.75" outlineLevel="2">
      <c r="A214" s="126">
        <v>10</v>
      </c>
      <c r="B214" s="127">
        <v>2012</v>
      </c>
      <c r="C214" s="128" t="s">
        <v>428</v>
      </c>
      <c r="D214" s="128" t="s">
        <v>153</v>
      </c>
      <c r="E214" s="129" t="s">
        <v>416</v>
      </c>
      <c r="F214" s="145">
        <v>41196</v>
      </c>
      <c r="G214" s="128" t="s">
        <v>1486</v>
      </c>
      <c r="H214" s="126">
        <v>10</v>
      </c>
      <c r="I214" s="130" t="s">
        <v>912</v>
      </c>
      <c r="J214" s="146"/>
      <c r="K214" s="146"/>
      <c r="L214" s="146"/>
      <c r="M214" s="146"/>
      <c r="P214" s="126"/>
    </row>
    <row r="215" spans="1:16" s="130" customFormat="1" ht="12.75" outlineLevel="2">
      <c r="A215" s="126">
        <v>11</v>
      </c>
      <c r="B215" s="127">
        <v>2012</v>
      </c>
      <c r="C215" s="128" t="s">
        <v>428</v>
      </c>
      <c r="D215" s="128" t="s">
        <v>153</v>
      </c>
      <c r="E215" s="129" t="s">
        <v>393</v>
      </c>
      <c r="F215" s="145">
        <v>41219</v>
      </c>
      <c r="G215" s="128" t="s">
        <v>1590</v>
      </c>
      <c r="H215" s="126">
        <v>10</v>
      </c>
      <c r="I215" s="130" t="s">
        <v>379</v>
      </c>
      <c r="J215" s="146"/>
      <c r="K215" s="146"/>
      <c r="L215" s="146"/>
      <c r="M215" s="146"/>
      <c r="P215" s="126"/>
    </row>
    <row r="216" spans="1:16" s="130" customFormat="1" ht="12.75" outlineLevel="1">
      <c r="A216" s="126"/>
      <c r="B216" s="127"/>
      <c r="C216" s="128"/>
      <c r="D216" s="128" t="s">
        <v>154</v>
      </c>
      <c r="E216" s="129"/>
      <c r="F216" s="145"/>
      <c r="G216" s="128"/>
      <c r="H216" s="126">
        <f>SUBTOTAL(9,H201:H215)</f>
        <v>93</v>
      </c>
      <c r="J216" s="146"/>
      <c r="K216" s="146"/>
      <c r="L216" s="146"/>
      <c r="M216" s="146"/>
      <c r="P216" s="126"/>
    </row>
    <row r="217" spans="1:16" s="134" customFormat="1" ht="12.75" outlineLevel="2">
      <c r="A217" s="46">
        <v>10</v>
      </c>
      <c r="B217" s="53">
        <v>2011</v>
      </c>
      <c r="C217" s="54" t="s">
        <v>362</v>
      </c>
      <c r="D217" s="54" t="s">
        <v>954</v>
      </c>
      <c r="E217" s="56" t="s">
        <v>416</v>
      </c>
      <c r="F217" s="56">
        <v>40839</v>
      </c>
      <c r="G217" s="54" t="s">
        <v>884</v>
      </c>
      <c r="H217" s="46">
        <v>3</v>
      </c>
      <c r="I217" s="49" t="s">
        <v>445</v>
      </c>
      <c r="P217" s="101"/>
    </row>
    <row r="218" spans="1:16" s="134" customFormat="1" ht="12.75" outlineLevel="1">
      <c r="A218" s="46"/>
      <c r="B218" s="53"/>
      <c r="C218" s="54"/>
      <c r="D218" s="54" t="s">
        <v>955</v>
      </c>
      <c r="E218" s="56"/>
      <c r="F218" s="56"/>
      <c r="G218" s="54"/>
      <c r="H218" s="46">
        <f>SUBTOTAL(9,H217:H217)</f>
        <v>3</v>
      </c>
      <c r="I218" s="49"/>
      <c r="P218" s="101"/>
    </row>
    <row r="219" spans="1:16" s="134" customFormat="1" ht="12.75" outlineLevel="2">
      <c r="A219" s="30">
        <v>3</v>
      </c>
      <c r="B219" s="31">
        <v>2010</v>
      </c>
      <c r="C219" s="32" t="s">
        <v>391</v>
      </c>
      <c r="D219" s="32" t="s">
        <v>563</v>
      </c>
      <c r="E219" s="33" t="s">
        <v>366</v>
      </c>
      <c r="F219" s="33">
        <v>40321</v>
      </c>
      <c r="G219" s="32" t="s">
        <v>564</v>
      </c>
      <c r="H219" s="30">
        <v>7</v>
      </c>
      <c r="I219" s="35" t="s">
        <v>565</v>
      </c>
      <c r="P219" s="101"/>
    </row>
    <row r="220" spans="1:16" s="134" customFormat="1" ht="12.75" outlineLevel="2">
      <c r="A220" s="46">
        <v>3</v>
      </c>
      <c r="B220" s="53">
        <v>2011</v>
      </c>
      <c r="C220" s="54" t="s">
        <v>391</v>
      </c>
      <c r="D220" s="54" t="s">
        <v>563</v>
      </c>
      <c r="E220" s="56" t="s">
        <v>394</v>
      </c>
      <c r="F220" s="56">
        <v>40622</v>
      </c>
      <c r="G220" s="54" t="s">
        <v>775</v>
      </c>
      <c r="H220" s="46">
        <v>5</v>
      </c>
      <c r="I220" s="49" t="s">
        <v>392</v>
      </c>
      <c r="P220" s="101"/>
    </row>
    <row r="221" spans="1:16" s="134" customFormat="1" ht="12.75" outlineLevel="1">
      <c r="A221" s="46"/>
      <c r="B221" s="53"/>
      <c r="C221" s="54"/>
      <c r="D221" s="54" t="s">
        <v>566</v>
      </c>
      <c r="E221" s="56"/>
      <c r="F221" s="56"/>
      <c r="G221" s="54"/>
      <c r="H221" s="46">
        <f>SUBTOTAL(9,H219:H220)</f>
        <v>12</v>
      </c>
      <c r="I221" s="49"/>
      <c r="P221" s="101"/>
    </row>
    <row r="222" spans="1:16" s="134" customFormat="1" ht="12.75" outlineLevel="2">
      <c r="A222" s="101">
        <v>10</v>
      </c>
      <c r="B222" s="131">
        <v>2012</v>
      </c>
      <c r="C222" s="132" t="s">
        <v>391</v>
      </c>
      <c r="D222" s="132" t="s">
        <v>1577</v>
      </c>
      <c r="E222" s="133" t="s">
        <v>395</v>
      </c>
      <c r="F222" s="133">
        <v>41210</v>
      </c>
      <c r="G222" s="132" t="s">
        <v>1578</v>
      </c>
      <c r="H222" s="101">
        <v>5</v>
      </c>
      <c r="I222" s="134" t="s">
        <v>392</v>
      </c>
      <c r="P222" s="101"/>
    </row>
    <row r="223" spans="1:16" s="134" customFormat="1" ht="12.75" outlineLevel="1">
      <c r="A223" s="101"/>
      <c r="B223" s="131"/>
      <c r="C223" s="132"/>
      <c r="D223" s="132" t="s">
        <v>1579</v>
      </c>
      <c r="E223" s="133"/>
      <c r="F223" s="133"/>
      <c r="G223" s="132"/>
      <c r="H223" s="101">
        <f>SUBTOTAL(9,H222:H222)</f>
        <v>5</v>
      </c>
      <c r="P223" s="101"/>
    </row>
    <row r="224" spans="1:16" s="134" customFormat="1" ht="12.75" outlineLevel="2">
      <c r="A224" s="101">
        <v>11</v>
      </c>
      <c r="B224" s="131">
        <v>2012</v>
      </c>
      <c r="C224" s="132" t="s">
        <v>428</v>
      </c>
      <c r="D224" s="132" t="s">
        <v>1591</v>
      </c>
      <c r="E224" s="133" t="s">
        <v>393</v>
      </c>
      <c r="F224" s="133">
        <v>41219</v>
      </c>
      <c r="G224" s="132" t="s">
        <v>1592</v>
      </c>
      <c r="H224" s="101">
        <v>5</v>
      </c>
      <c r="I224" s="134" t="s">
        <v>463</v>
      </c>
      <c r="P224" s="101"/>
    </row>
    <row r="225" spans="1:16" s="134" customFormat="1" ht="12.75" outlineLevel="2">
      <c r="A225" s="101">
        <v>11</v>
      </c>
      <c r="B225" s="131">
        <v>2012</v>
      </c>
      <c r="C225" s="132" t="s">
        <v>428</v>
      </c>
      <c r="D225" s="132" t="s">
        <v>1591</v>
      </c>
      <c r="E225" s="133" t="s">
        <v>222</v>
      </c>
      <c r="F225" s="133">
        <v>41230</v>
      </c>
      <c r="G225" s="132" t="s">
        <v>1592</v>
      </c>
      <c r="H225" s="101">
        <v>5</v>
      </c>
      <c r="I225" s="134" t="s">
        <v>463</v>
      </c>
      <c r="P225" s="101"/>
    </row>
    <row r="226" spans="1:16" s="134" customFormat="1" ht="12.75" outlineLevel="1">
      <c r="A226" s="101"/>
      <c r="B226" s="131"/>
      <c r="C226" s="132"/>
      <c r="D226" s="132" t="s">
        <v>1593</v>
      </c>
      <c r="E226" s="133"/>
      <c r="F226" s="133"/>
      <c r="G226" s="132"/>
      <c r="H226" s="101">
        <f>SUBTOTAL(9,H224:H225)</f>
        <v>10</v>
      </c>
      <c r="P226" s="101"/>
    </row>
    <row r="227" spans="1:16" s="142" customFormat="1" ht="12.75" outlineLevel="2">
      <c r="A227" s="30">
        <v>3</v>
      </c>
      <c r="B227" s="31">
        <v>2010</v>
      </c>
      <c r="C227" s="32" t="s">
        <v>363</v>
      </c>
      <c r="D227" s="32" t="s">
        <v>96</v>
      </c>
      <c r="E227" s="33" t="s">
        <v>422</v>
      </c>
      <c r="F227" s="33">
        <v>40244</v>
      </c>
      <c r="G227" s="32" t="s">
        <v>213</v>
      </c>
      <c r="H227" s="30">
        <v>7</v>
      </c>
      <c r="I227" s="32" t="s">
        <v>507</v>
      </c>
      <c r="J227" s="17"/>
      <c r="K227" s="134"/>
      <c r="L227" s="134"/>
      <c r="M227" s="134"/>
      <c r="P227" s="161"/>
    </row>
    <row r="228" spans="1:16" s="142" customFormat="1" ht="12.75" outlineLevel="2">
      <c r="A228" s="30">
        <v>3</v>
      </c>
      <c r="B228" s="31">
        <v>2010</v>
      </c>
      <c r="C228" s="32" t="s">
        <v>363</v>
      </c>
      <c r="D228" s="32" t="s">
        <v>96</v>
      </c>
      <c r="E228" s="33" t="s">
        <v>422</v>
      </c>
      <c r="F228" s="33">
        <v>40244</v>
      </c>
      <c r="G228" s="32" t="s">
        <v>29</v>
      </c>
      <c r="H228" s="30">
        <v>10</v>
      </c>
      <c r="I228" s="32" t="s">
        <v>256</v>
      </c>
      <c r="J228" s="17"/>
      <c r="K228" s="134"/>
      <c r="L228" s="134"/>
      <c r="M228" s="134"/>
      <c r="P228" s="161"/>
    </row>
    <row r="229" spans="1:16" s="134" customFormat="1" ht="12.75" outlineLevel="2">
      <c r="A229" s="30">
        <v>3</v>
      </c>
      <c r="B229" s="31">
        <v>2010</v>
      </c>
      <c r="C229" s="32" t="s">
        <v>363</v>
      </c>
      <c r="D229" s="32" t="s">
        <v>96</v>
      </c>
      <c r="E229" s="33" t="s">
        <v>366</v>
      </c>
      <c r="F229" s="33">
        <v>40321</v>
      </c>
      <c r="G229" s="32" t="s">
        <v>567</v>
      </c>
      <c r="H229" s="30">
        <v>10</v>
      </c>
      <c r="I229" s="35" t="s">
        <v>255</v>
      </c>
      <c r="P229" s="101"/>
    </row>
    <row r="230" spans="1:16" s="134" customFormat="1" ht="12.75" outlineLevel="2">
      <c r="A230" s="30">
        <v>3</v>
      </c>
      <c r="B230" s="31">
        <v>2010</v>
      </c>
      <c r="C230" s="32" t="s">
        <v>363</v>
      </c>
      <c r="D230" s="32" t="s">
        <v>96</v>
      </c>
      <c r="E230" s="33" t="s">
        <v>1382</v>
      </c>
      <c r="F230" s="33">
        <v>40328</v>
      </c>
      <c r="G230" s="32" t="s">
        <v>567</v>
      </c>
      <c r="H230" s="30">
        <v>10</v>
      </c>
      <c r="I230" s="35" t="s">
        <v>1383</v>
      </c>
      <c r="P230" s="101"/>
    </row>
    <row r="231" spans="1:16" s="134" customFormat="1" ht="12.75" outlineLevel="2">
      <c r="A231" s="50">
        <v>11</v>
      </c>
      <c r="B231" s="51">
        <v>2010</v>
      </c>
      <c r="C231" s="148" t="s">
        <v>363</v>
      </c>
      <c r="D231" s="52" t="s">
        <v>96</v>
      </c>
      <c r="E231" s="52" t="s">
        <v>416</v>
      </c>
      <c r="F231" s="75">
        <v>40503</v>
      </c>
      <c r="G231" s="149" t="s">
        <v>652</v>
      </c>
      <c r="H231" s="50">
        <v>7</v>
      </c>
      <c r="I231" s="52" t="s">
        <v>457</v>
      </c>
      <c r="J231" s="35"/>
      <c r="P231" s="101"/>
    </row>
    <row r="232" spans="1:16" s="134" customFormat="1" ht="12.75" outlineLevel="2">
      <c r="A232" s="46">
        <v>3</v>
      </c>
      <c r="B232" s="47">
        <v>2011</v>
      </c>
      <c r="C232" s="54" t="s">
        <v>363</v>
      </c>
      <c r="D232" s="47" t="s">
        <v>96</v>
      </c>
      <c r="E232" s="54" t="s">
        <v>422</v>
      </c>
      <c r="F232" s="56">
        <v>40608</v>
      </c>
      <c r="G232" s="144" t="s">
        <v>213</v>
      </c>
      <c r="H232" s="46">
        <v>10</v>
      </c>
      <c r="I232" s="49" t="s">
        <v>89</v>
      </c>
      <c r="J232" s="28"/>
      <c r="K232" s="49"/>
      <c r="L232" s="49"/>
      <c r="M232" s="49"/>
      <c r="P232" s="101"/>
    </row>
    <row r="233" spans="1:16" s="134" customFormat="1" ht="12.75" outlineLevel="2">
      <c r="A233" s="46">
        <v>3</v>
      </c>
      <c r="B233" s="47">
        <v>2011</v>
      </c>
      <c r="C233" s="54" t="s">
        <v>363</v>
      </c>
      <c r="D233" s="47" t="s">
        <v>96</v>
      </c>
      <c r="E233" s="54" t="s">
        <v>422</v>
      </c>
      <c r="F233" s="56">
        <v>40608</v>
      </c>
      <c r="G233" s="144" t="s">
        <v>567</v>
      </c>
      <c r="H233" s="46">
        <v>10</v>
      </c>
      <c r="I233" s="49" t="s">
        <v>256</v>
      </c>
      <c r="J233" s="28"/>
      <c r="K233" s="49"/>
      <c r="L233" s="49"/>
      <c r="M233" s="49"/>
      <c r="P233" s="101"/>
    </row>
    <row r="234" spans="1:16" s="134" customFormat="1" ht="12.75" outlineLevel="2">
      <c r="A234" s="46">
        <v>3</v>
      </c>
      <c r="B234" s="47">
        <v>2011</v>
      </c>
      <c r="C234" s="54" t="s">
        <v>363</v>
      </c>
      <c r="D234" s="47" t="s">
        <v>96</v>
      </c>
      <c r="E234" s="54" t="s">
        <v>422</v>
      </c>
      <c r="F234" s="56">
        <v>40608</v>
      </c>
      <c r="G234" s="144" t="s">
        <v>724</v>
      </c>
      <c r="H234" s="46">
        <v>7</v>
      </c>
      <c r="I234" s="49" t="s">
        <v>292</v>
      </c>
      <c r="J234" s="28"/>
      <c r="K234" s="49"/>
      <c r="L234" s="49"/>
      <c r="M234" s="49"/>
      <c r="P234" s="101"/>
    </row>
    <row r="235" spans="1:16" s="134" customFormat="1" ht="12.75" outlineLevel="2">
      <c r="A235" s="48">
        <v>5</v>
      </c>
      <c r="B235" s="47">
        <v>2011</v>
      </c>
      <c r="C235" s="54" t="s">
        <v>363</v>
      </c>
      <c r="D235" s="56" t="s">
        <v>96</v>
      </c>
      <c r="E235" s="54" t="s">
        <v>325</v>
      </c>
      <c r="F235" s="56">
        <v>40685</v>
      </c>
      <c r="G235" s="54" t="s">
        <v>792</v>
      </c>
      <c r="H235" s="46">
        <v>10</v>
      </c>
      <c r="I235" s="49" t="s">
        <v>793</v>
      </c>
      <c r="J235" s="49"/>
      <c r="K235" s="17"/>
      <c r="L235" s="18"/>
      <c r="M235" s="18"/>
      <c r="P235" s="101"/>
    </row>
    <row r="236" spans="1:16" s="134" customFormat="1" ht="12.75" outlineLevel="2">
      <c r="A236" s="48">
        <v>5</v>
      </c>
      <c r="B236" s="47">
        <v>2011</v>
      </c>
      <c r="C236" s="54" t="s">
        <v>363</v>
      </c>
      <c r="D236" s="56" t="s">
        <v>96</v>
      </c>
      <c r="E236" s="54" t="s">
        <v>325</v>
      </c>
      <c r="F236" s="56">
        <v>40685</v>
      </c>
      <c r="G236" s="54" t="s">
        <v>794</v>
      </c>
      <c r="H236" s="46">
        <v>7</v>
      </c>
      <c r="I236" s="49" t="s">
        <v>273</v>
      </c>
      <c r="J236" s="49"/>
      <c r="K236" s="29"/>
      <c r="L236" s="28"/>
      <c r="M236" s="28"/>
      <c r="P236" s="101"/>
    </row>
    <row r="237" spans="1:16" s="134" customFormat="1" ht="12.75" outlineLevel="2">
      <c r="A237" s="48">
        <v>5</v>
      </c>
      <c r="B237" s="47">
        <v>2011</v>
      </c>
      <c r="C237" s="54" t="s">
        <v>363</v>
      </c>
      <c r="D237" s="56" t="s">
        <v>96</v>
      </c>
      <c r="E237" s="54" t="s">
        <v>325</v>
      </c>
      <c r="F237" s="56">
        <v>40685</v>
      </c>
      <c r="G237" s="54" t="s">
        <v>795</v>
      </c>
      <c r="H237" s="46">
        <v>10</v>
      </c>
      <c r="I237" s="49" t="s">
        <v>255</v>
      </c>
      <c r="J237" s="28"/>
      <c r="K237" s="28"/>
      <c r="L237" s="28"/>
      <c r="M237" s="28"/>
      <c r="P237" s="101"/>
    </row>
    <row r="238" spans="1:16" s="134" customFormat="1" ht="12.75" outlineLevel="2">
      <c r="A238" s="46">
        <v>10</v>
      </c>
      <c r="B238" s="53">
        <v>2011</v>
      </c>
      <c r="C238" s="54" t="s">
        <v>363</v>
      </c>
      <c r="D238" s="54" t="s">
        <v>96</v>
      </c>
      <c r="E238" s="56" t="s">
        <v>416</v>
      </c>
      <c r="F238" s="56">
        <v>40839</v>
      </c>
      <c r="G238" s="54" t="s">
        <v>885</v>
      </c>
      <c r="H238" s="46">
        <v>3</v>
      </c>
      <c r="I238" s="49" t="s">
        <v>431</v>
      </c>
      <c r="J238" s="28"/>
      <c r="K238" s="49"/>
      <c r="L238" s="49"/>
      <c r="M238" s="49"/>
      <c r="P238" s="101"/>
    </row>
    <row r="239" spans="1:16" s="134" customFormat="1" ht="12.75" outlineLevel="2">
      <c r="A239" s="101">
        <v>3</v>
      </c>
      <c r="B239" s="131">
        <v>2012</v>
      </c>
      <c r="C239" s="132" t="s">
        <v>363</v>
      </c>
      <c r="D239" s="132" t="s">
        <v>96</v>
      </c>
      <c r="E239" s="133" t="s">
        <v>422</v>
      </c>
      <c r="F239" s="133">
        <v>40972</v>
      </c>
      <c r="G239" s="132" t="s">
        <v>792</v>
      </c>
      <c r="H239" s="101">
        <v>10</v>
      </c>
      <c r="I239" s="134" t="s">
        <v>741</v>
      </c>
      <c r="J239" s="28"/>
      <c r="K239" s="18"/>
      <c r="L239" s="28"/>
      <c r="M239" s="28"/>
      <c r="P239" s="101"/>
    </row>
    <row r="240" spans="1:16" s="134" customFormat="1" ht="12.75" outlineLevel="2">
      <c r="A240" s="101">
        <v>3</v>
      </c>
      <c r="B240" s="131">
        <v>2012</v>
      </c>
      <c r="C240" s="132" t="s">
        <v>363</v>
      </c>
      <c r="D240" s="132" t="s">
        <v>96</v>
      </c>
      <c r="E240" s="133" t="s">
        <v>422</v>
      </c>
      <c r="F240" s="133">
        <v>40972</v>
      </c>
      <c r="G240" s="132" t="s">
        <v>213</v>
      </c>
      <c r="H240" s="101">
        <v>10</v>
      </c>
      <c r="I240" s="134" t="s">
        <v>89</v>
      </c>
      <c r="P240" s="101"/>
    </row>
    <row r="241" spans="1:16" s="134" customFormat="1" ht="12.75" outlineLevel="2">
      <c r="A241" s="101">
        <v>3</v>
      </c>
      <c r="B241" s="131">
        <v>2012</v>
      </c>
      <c r="C241" s="132" t="s">
        <v>363</v>
      </c>
      <c r="D241" s="132" t="s">
        <v>96</v>
      </c>
      <c r="E241" s="133" t="s">
        <v>422</v>
      </c>
      <c r="F241" s="133">
        <v>40972</v>
      </c>
      <c r="G241" s="132" t="s">
        <v>794</v>
      </c>
      <c r="H241" s="101">
        <v>7</v>
      </c>
      <c r="I241" s="134" t="s">
        <v>507</v>
      </c>
      <c r="J241" s="28"/>
      <c r="K241" s="27"/>
      <c r="L241" s="28"/>
      <c r="M241" s="28"/>
      <c r="P241" s="101"/>
    </row>
    <row r="242" spans="1:16" s="134" customFormat="1" ht="12.75" outlineLevel="2">
      <c r="A242" s="101">
        <v>3</v>
      </c>
      <c r="B242" s="131">
        <v>2012</v>
      </c>
      <c r="C242" s="132" t="s">
        <v>363</v>
      </c>
      <c r="D242" s="132" t="s">
        <v>96</v>
      </c>
      <c r="E242" s="133" t="s">
        <v>422</v>
      </c>
      <c r="F242" s="133">
        <v>40972</v>
      </c>
      <c r="G242" s="132" t="s">
        <v>1030</v>
      </c>
      <c r="H242" s="101">
        <v>3</v>
      </c>
      <c r="I242" s="134" t="s">
        <v>497</v>
      </c>
      <c r="J242" s="18"/>
      <c r="K242" s="18"/>
      <c r="L242" s="18"/>
      <c r="M242" s="18"/>
      <c r="P242" s="101"/>
    </row>
    <row r="243" spans="1:16" s="134" customFormat="1" ht="12.75" outlineLevel="2">
      <c r="A243" s="161">
        <v>3</v>
      </c>
      <c r="B243" s="162">
        <v>2012</v>
      </c>
      <c r="C243" s="163" t="s">
        <v>363</v>
      </c>
      <c r="D243" s="163" t="s">
        <v>96</v>
      </c>
      <c r="E243" s="164" t="s">
        <v>422</v>
      </c>
      <c r="F243" s="164">
        <v>40972</v>
      </c>
      <c r="G243" s="163" t="s">
        <v>567</v>
      </c>
      <c r="H243" s="161">
        <v>3</v>
      </c>
      <c r="I243" s="142" t="s">
        <v>238</v>
      </c>
      <c r="J243" s="142"/>
      <c r="K243" s="142"/>
      <c r="L243" s="142"/>
      <c r="M243" s="142"/>
      <c r="P243" s="101"/>
    </row>
    <row r="244" spans="1:16" s="134" customFormat="1" ht="12.75" outlineLevel="2">
      <c r="A244" s="136">
        <v>5</v>
      </c>
      <c r="B244" s="137">
        <v>2012</v>
      </c>
      <c r="C244" s="138" t="s">
        <v>363</v>
      </c>
      <c r="D244" s="139" t="s">
        <v>96</v>
      </c>
      <c r="E244" s="139" t="s">
        <v>325</v>
      </c>
      <c r="F244" s="140">
        <v>41049</v>
      </c>
      <c r="G244" s="141" t="s">
        <v>1310</v>
      </c>
      <c r="H244" s="136">
        <v>7</v>
      </c>
      <c r="I244" s="139" t="s">
        <v>1</v>
      </c>
      <c r="J244" s="142"/>
      <c r="K244" s="142"/>
      <c r="L244" s="142"/>
      <c r="M244" s="142"/>
      <c r="P244" s="101"/>
    </row>
    <row r="245" spans="1:16" s="134" customFormat="1" ht="12.75" outlineLevel="2">
      <c r="A245" s="101">
        <v>10</v>
      </c>
      <c r="B245" s="131">
        <v>2012</v>
      </c>
      <c r="C245" s="132" t="s">
        <v>363</v>
      </c>
      <c r="D245" s="132" t="s">
        <v>96</v>
      </c>
      <c r="E245" s="133" t="s">
        <v>416</v>
      </c>
      <c r="F245" s="143">
        <v>41196</v>
      </c>
      <c r="G245" s="132" t="s">
        <v>1487</v>
      </c>
      <c r="H245" s="101">
        <v>3</v>
      </c>
      <c r="I245" s="134" t="s">
        <v>95</v>
      </c>
      <c r="J245" s="105"/>
      <c r="K245" s="105"/>
      <c r="L245" s="105"/>
      <c r="M245" s="105"/>
      <c r="P245" s="101"/>
    </row>
    <row r="246" spans="1:16" s="134" customFormat="1" ht="12.75" outlineLevel="2">
      <c r="A246" s="101">
        <v>10</v>
      </c>
      <c r="B246" s="131">
        <v>2012</v>
      </c>
      <c r="C246" s="132" t="s">
        <v>363</v>
      </c>
      <c r="D246" s="132" t="s">
        <v>96</v>
      </c>
      <c r="E246" s="133" t="s">
        <v>416</v>
      </c>
      <c r="F246" s="143">
        <v>41196</v>
      </c>
      <c r="G246" s="132" t="s">
        <v>1488</v>
      </c>
      <c r="H246" s="101">
        <v>10</v>
      </c>
      <c r="I246" s="134" t="s">
        <v>143</v>
      </c>
      <c r="J246" s="105"/>
      <c r="K246" s="105"/>
      <c r="L246" s="105"/>
      <c r="M246" s="105"/>
      <c r="P246" s="101"/>
    </row>
    <row r="247" spans="1:16" s="134" customFormat="1" ht="12.75" outlineLevel="1">
      <c r="A247" s="101"/>
      <c r="B247" s="131"/>
      <c r="C247" s="132"/>
      <c r="D247" s="132" t="s">
        <v>98</v>
      </c>
      <c r="E247" s="133"/>
      <c r="F247" s="143"/>
      <c r="G247" s="132"/>
      <c r="H247" s="101">
        <f>SUBTOTAL(9,H227:H246)</f>
        <v>154</v>
      </c>
      <c r="J247" s="105"/>
      <c r="K247" s="105"/>
      <c r="L247" s="105"/>
      <c r="M247" s="105"/>
      <c r="P247" s="101"/>
    </row>
    <row r="248" spans="1:16" s="134" customFormat="1" ht="12.75" outlineLevel="2">
      <c r="A248" s="101">
        <v>10</v>
      </c>
      <c r="B248" s="131">
        <v>2012</v>
      </c>
      <c r="C248" s="132" t="s">
        <v>362</v>
      </c>
      <c r="D248" s="132" t="s">
        <v>1489</v>
      </c>
      <c r="E248" s="133" t="s">
        <v>416</v>
      </c>
      <c r="F248" s="143">
        <v>41196</v>
      </c>
      <c r="G248" s="132" t="s">
        <v>1490</v>
      </c>
      <c r="H248" s="101">
        <v>3</v>
      </c>
      <c r="I248" s="134" t="s">
        <v>431</v>
      </c>
      <c r="J248" s="105"/>
      <c r="K248" s="105"/>
      <c r="L248" s="105"/>
      <c r="M248" s="105"/>
      <c r="P248" s="101"/>
    </row>
    <row r="249" spans="1:16" s="134" customFormat="1" ht="12.75" outlineLevel="1">
      <c r="A249" s="101"/>
      <c r="B249" s="131"/>
      <c r="C249" s="132"/>
      <c r="D249" s="132" t="s">
        <v>1491</v>
      </c>
      <c r="E249" s="133"/>
      <c r="F249" s="143"/>
      <c r="G249" s="132"/>
      <c r="H249" s="101">
        <f>SUBTOTAL(9,H248:H248)</f>
        <v>3</v>
      </c>
      <c r="J249" s="105"/>
      <c r="K249" s="105"/>
      <c r="L249" s="105"/>
      <c r="M249" s="105"/>
      <c r="P249" s="101"/>
    </row>
    <row r="250" spans="1:16" s="130" customFormat="1" ht="12.75" outlineLevel="2">
      <c r="A250" s="62">
        <v>3</v>
      </c>
      <c r="B250" s="63">
        <v>2010</v>
      </c>
      <c r="C250" s="65" t="s">
        <v>362</v>
      </c>
      <c r="D250" s="65" t="s">
        <v>568</v>
      </c>
      <c r="E250" s="66" t="s">
        <v>366</v>
      </c>
      <c r="F250" s="66">
        <v>40321</v>
      </c>
      <c r="G250" s="65" t="s">
        <v>598</v>
      </c>
      <c r="H250" s="62">
        <v>7</v>
      </c>
      <c r="I250" s="69" t="s">
        <v>277</v>
      </c>
      <c r="J250" s="10" t="s">
        <v>997</v>
      </c>
      <c r="L250" s="60"/>
      <c r="M250" s="60"/>
      <c r="P250" s="126"/>
    </row>
    <row r="251" spans="1:16" s="130" customFormat="1" ht="12.75" outlineLevel="2">
      <c r="A251" s="62">
        <v>3</v>
      </c>
      <c r="B251" s="63">
        <v>2010</v>
      </c>
      <c r="C251" s="65" t="s">
        <v>362</v>
      </c>
      <c r="D251" s="65" t="s">
        <v>568</v>
      </c>
      <c r="E251" s="66" t="s">
        <v>1382</v>
      </c>
      <c r="F251" s="66">
        <v>40328</v>
      </c>
      <c r="G251" s="65" t="s">
        <v>598</v>
      </c>
      <c r="H251" s="62">
        <v>10</v>
      </c>
      <c r="I251" s="69" t="s">
        <v>1384</v>
      </c>
      <c r="J251" s="3"/>
      <c r="K251" s="4"/>
      <c r="L251" s="2"/>
      <c r="M251" s="2"/>
      <c r="P251" s="126"/>
    </row>
    <row r="252" spans="1:16" s="130" customFormat="1" ht="12.75" outlineLevel="2">
      <c r="A252" s="61">
        <v>10</v>
      </c>
      <c r="B252" s="70">
        <v>2011</v>
      </c>
      <c r="C252" s="68" t="s">
        <v>362</v>
      </c>
      <c r="D252" s="68" t="s">
        <v>568</v>
      </c>
      <c r="E252" s="71" t="s">
        <v>416</v>
      </c>
      <c r="F252" s="71">
        <v>40839</v>
      </c>
      <c r="G252" s="68" t="s">
        <v>886</v>
      </c>
      <c r="H252" s="61">
        <v>10</v>
      </c>
      <c r="I252" s="60" t="s">
        <v>478</v>
      </c>
      <c r="J252" s="3"/>
      <c r="K252" s="60"/>
      <c r="L252" s="60"/>
      <c r="M252" s="60"/>
      <c r="P252" s="126"/>
    </row>
    <row r="253" spans="1:16" s="130" customFormat="1" ht="12.75" outlineLevel="2">
      <c r="A253" s="61">
        <v>10</v>
      </c>
      <c r="B253" s="70">
        <v>2011</v>
      </c>
      <c r="C253" s="68" t="s">
        <v>362</v>
      </c>
      <c r="D253" s="68" t="s">
        <v>568</v>
      </c>
      <c r="E253" s="71" t="s">
        <v>416</v>
      </c>
      <c r="F253" s="71">
        <v>40839</v>
      </c>
      <c r="G253" s="68" t="s">
        <v>887</v>
      </c>
      <c r="H253" s="61">
        <v>3</v>
      </c>
      <c r="I253" s="60" t="s">
        <v>450</v>
      </c>
      <c r="J253" s="3"/>
      <c r="K253" s="3"/>
      <c r="L253" s="2"/>
      <c r="M253" s="2"/>
      <c r="P253" s="126"/>
    </row>
    <row r="254" spans="1:16" s="130" customFormat="1" ht="12.75" outlineLevel="2">
      <c r="A254" s="61">
        <v>10</v>
      </c>
      <c r="B254" s="70">
        <v>2011</v>
      </c>
      <c r="C254" s="68" t="s">
        <v>362</v>
      </c>
      <c r="D254" s="68" t="s">
        <v>568</v>
      </c>
      <c r="E254" s="71" t="s">
        <v>416</v>
      </c>
      <c r="F254" s="71">
        <v>40839</v>
      </c>
      <c r="G254" s="68" t="s">
        <v>888</v>
      </c>
      <c r="H254" s="61">
        <v>7</v>
      </c>
      <c r="I254" s="60" t="s">
        <v>232</v>
      </c>
      <c r="J254" s="3"/>
      <c r="K254" s="4"/>
      <c r="L254" s="2"/>
      <c r="M254" s="2"/>
      <c r="P254" s="126"/>
    </row>
    <row r="255" spans="1:16" s="130" customFormat="1" ht="12.75" outlineLevel="2">
      <c r="A255" s="119">
        <v>5</v>
      </c>
      <c r="B255" s="120">
        <v>2012</v>
      </c>
      <c r="C255" s="121" t="s">
        <v>362</v>
      </c>
      <c r="D255" s="122" t="s">
        <v>568</v>
      </c>
      <c r="E255" s="122" t="s">
        <v>325</v>
      </c>
      <c r="F255" s="123">
        <v>41049</v>
      </c>
      <c r="G255" s="124" t="s">
        <v>1311</v>
      </c>
      <c r="H255" s="119">
        <v>10</v>
      </c>
      <c r="I255" s="122" t="s">
        <v>288</v>
      </c>
      <c r="J255" s="125"/>
      <c r="K255" s="125"/>
      <c r="L255" s="125"/>
      <c r="M255" s="125"/>
      <c r="P255" s="126"/>
    </row>
    <row r="256" spans="1:16" s="125" customFormat="1" ht="12.75" outlineLevel="2">
      <c r="A256" s="119">
        <v>5</v>
      </c>
      <c r="B256" s="120">
        <v>2012</v>
      </c>
      <c r="C256" s="121" t="s">
        <v>362</v>
      </c>
      <c r="D256" s="122" t="s">
        <v>568</v>
      </c>
      <c r="E256" s="122" t="s">
        <v>325</v>
      </c>
      <c r="F256" s="123">
        <v>41049</v>
      </c>
      <c r="G256" s="124" t="s">
        <v>1312</v>
      </c>
      <c r="H256" s="119">
        <v>3</v>
      </c>
      <c r="I256" s="122" t="s">
        <v>237</v>
      </c>
      <c r="P256" s="154"/>
    </row>
    <row r="257" spans="1:16" s="125" customFormat="1" ht="12.75" outlineLevel="2">
      <c r="A257" s="119">
        <v>5</v>
      </c>
      <c r="B257" s="120">
        <v>2012</v>
      </c>
      <c r="C257" s="121" t="s">
        <v>362</v>
      </c>
      <c r="D257" s="122" t="s">
        <v>568</v>
      </c>
      <c r="E257" s="122" t="s">
        <v>1375</v>
      </c>
      <c r="F257" s="123">
        <v>41055</v>
      </c>
      <c r="G257" s="124" t="s">
        <v>1311</v>
      </c>
      <c r="H257" s="119">
        <v>15</v>
      </c>
      <c r="I257" s="122" t="s">
        <v>1385</v>
      </c>
      <c r="P257" s="154"/>
    </row>
    <row r="258" spans="1:16" s="130" customFormat="1" ht="12.75" outlineLevel="2">
      <c r="A258" s="126">
        <v>10</v>
      </c>
      <c r="B258" s="127">
        <v>2012</v>
      </c>
      <c r="C258" s="128" t="s">
        <v>362</v>
      </c>
      <c r="D258" s="128" t="s">
        <v>568</v>
      </c>
      <c r="E258" s="129" t="s">
        <v>416</v>
      </c>
      <c r="F258" s="145">
        <v>41196</v>
      </c>
      <c r="G258" s="128" t="s">
        <v>1492</v>
      </c>
      <c r="H258" s="126">
        <v>3</v>
      </c>
      <c r="I258" s="130" t="s">
        <v>408</v>
      </c>
      <c r="J258" s="146"/>
      <c r="K258" s="146"/>
      <c r="L258" s="146"/>
      <c r="M258" s="146"/>
      <c r="P258" s="126"/>
    </row>
    <row r="259" spans="1:16" s="130" customFormat="1" ht="12.75" outlineLevel="2">
      <c r="A259" s="126">
        <v>10</v>
      </c>
      <c r="B259" s="127">
        <v>2012</v>
      </c>
      <c r="C259" s="128" t="s">
        <v>362</v>
      </c>
      <c r="D259" s="128" t="s">
        <v>568</v>
      </c>
      <c r="E259" s="129" t="s">
        <v>416</v>
      </c>
      <c r="F259" s="145">
        <v>41196</v>
      </c>
      <c r="G259" s="128" t="s">
        <v>1493</v>
      </c>
      <c r="H259" s="126">
        <v>7</v>
      </c>
      <c r="I259" s="130" t="s">
        <v>871</v>
      </c>
      <c r="J259" s="146"/>
      <c r="K259" s="146"/>
      <c r="L259" s="146"/>
      <c r="M259" s="146"/>
      <c r="P259" s="126"/>
    </row>
    <row r="260" spans="1:16" s="130" customFormat="1" ht="12.75" outlineLevel="2">
      <c r="A260" s="126">
        <v>10</v>
      </c>
      <c r="B260" s="127">
        <v>2012</v>
      </c>
      <c r="C260" s="128" t="s">
        <v>362</v>
      </c>
      <c r="D260" s="128" t="s">
        <v>568</v>
      </c>
      <c r="E260" s="129" t="s">
        <v>416</v>
      </c>
      <c r="F260" s="145">
        <v>41196</v>
      </c>
      <c r="G260" s="128" t="s">
        <v>1494</v>
      </c>
      <c r="H260" s="126">
        <v>7</v>
      </c>
      <c r="I260" s="130" t="s">
        <v>479</v>
      </c>
      <c r="J260" s="146"/>
      <c r="K260" s="146"/>
      <c r="L260" s="146"/>
      <c r="M260" s="146"/>
      <c r="P260" s="126"/>
    </row>
    <row r="261" spans="1:16" s="130" customFormat="1" ht="12.75" outlineLevel="2">
      <c r="A261" s="126">
        <v>10</v>
      </c>
      <c r="B261" s="127">
        <v>2012</v>
      </c>
      <c r="C261" s="128" t="s">
        <v>362</v>
      </c>
      <c r="D261" s="128" t="s">
        <v>568</v>
      </c>
      <c r="E261" s="129" t="s">
        <v>416</v>
      </c>
      <c r="F261" s="145">
        <v>41196</v>
      </c>
      <c r="G261" s="128" t="s">
        <v>1495</v>
      </c>
      <c r="H261" s="126">
        <v>10</v>
      </c>
      <c r="I261" s="130" t="s">
        <v>906</v>
      </c>
      <c r="J261" s="146"/>
      <c r="K261" s="146"/>
      <c r="L261" s="146"/>
      <c r="M261" s="146"/>
      <c r="P261" s="126"/>
    </row>
    <row r="262" spans="1:16" s="130" customFormat="1" ht="12.75" outlineLevel="1">
      <c r="A262" s="126"/>
      <c r="B262" s="127"/>
      <c r="C262" s="128"/>
      <c r="D262" s="128" t="s">
        <v>569</v>
      </c>
      <c r="E262" s="129"/>
      <c r="F262" s="145"/>
      <c r="G262" s="128"/>
      <c r="H262" s="126">
        <f>SUBTOTAL(9,H250:H261)</f>
        <v>92</v>
      </c>
      <c r="J262" s="146"/>
      <c r="K262" s="146"/>
      <c r="L262" s="146"/>
      <c r="M262" s="146"/>
      <c r="P262" s="126"/>
    </row>
    <row r="263" spans="1:16" s="134" customFormat="1" ht="12.75" outlineLevel="2">
      <c r="A263" s="30">
        <v>2</v>
      </c>
      <c r="B263" s="31">
        <v>2010</v>
      </c>
      <c r="C263" s="32" t="s">
        <v>362</v>
      </c>
      <c r="D263" s="34" t="s">
        <v>73</v>
      </c>
      <c r="E263" s="38" t="s">
        <v>386</v>
      </c>
      <c r="F263" s="33">
        <v>40229</v>
      </c>
      <c r="G263" s="32" t="s">
        <v>545</v>
      </c>
      <c r="H263" s="30">
        <v>5</v>
      </c>
      <c r="I263" s="32" t="s">
        <v>387</v>
      </c>
      <c r="J263" s="29"/>
      <c r="K263" s="29"/>
      <c r="L263" s="28"/>
      <c r="M263" s="28"/>
      <c r="P263" s="101"/>
    </row>
    <row r="264" spans="1:16" s="134" customFormat="1" ht="12.75" outlineLevel="2">
      <c r="A264" s="46">
        <v>3</v>
      </c>
      <c r="B264" s="47">
        <v>2011</v>
      </c>
      <c r="C264" s="54" t="s">
        <v>362</v>
      </c>
      <c r="D264" s="47" t="s">
        <v>73</v>
      </c>
      <c r="E264" s="54" t="s">
        <v>422</v>
      </c>
      <c r="F264" s="56">
        <v>40608</v>
      </c>
      <c r="G264" s="144" t="s">
        <v>725</v>
      </c>
      <c r="H264" s="46">
        <v>10</v>
      </c>
      <c r="I264" s="49" t="s">
        <v>426</v>
      </c>
      <c r="J264" s="29"/>
      <c r="K264" s="49"/>
      <c r="L264" s="49"/>
      <c r="M264" s="49"/>
      <c r="P264" s="101"/>
    </row>
    <row r="265" spans="1:16" s="134" customFormat="1" ht="12.75" outlineLevel="2">
      <c r="A265" s="46">
        <v>10</v>
      </c>
      <c r="B265" s="53">
        <v>2011</v>
      </c>
      <c r="C265" s="54" t="s">
        <v>362</v>
      </c>
      <c r="D265" s="54" t="s">
        <v>73</v>
      </c>
      <c r="E265" s="56" t="s">
        <v>416</v>
      </c>
      <c r="F265" s="56">
        <v>40839</v>
      </c>
      <c r="G265" s="54" t="s">
        <v>889</v>
      </c>
      <c r="H265" s="46">
        <v>7</v>
      </c>
      <c r="I265" s="49" t="s">
        <v>404</v>
      </c>
      <c r="J265" s="29"/>
      <c r="K265" s="49"/>
      <c r="L265" s="49"/>
      <c r="M265" s="49"/>
      <c r="P265" s="101"/>
    </row>
    <row r="266" spans="1:16" s="134" customFormat="1" ht="12.75" outlineLevel="1">
      <c r="A266" s="46"/>
      <c r="B266" s="53"/>
      <c r="C266" s="54"/>
      <c r="D266" s="54" t="s">
        <v>760</v>
      </c>
      <c r="E266" s="56"/>
      <c r="F266" s="56"/>
      <c r="G266" s="54"/>
      <c r="H266" s="46">
        <f>SUBTOTAL(9,H263:H265)</f>
        <v>22</v>
      </c>
      <c r="I266" s="49"/>
      <c r="J266" s="29"/>
      <c r="K266" s="49"/>
      <c r="L266" s="49"/>
      <c r="M266" s="49"/>
      <c r="P266" s="101"/>
    </row>
    <row r="267" spans="1:16" s="130" customFormat="1" ht="12.75" outlineLevel="2">
      <c r="A267" s="62">
        <v>7</v>
      </c>
      <c r="B267" s="63">
        <v>2010</v>
      </c>
      <c r="C267" s="65" t="s">
        <v>362</v>
      </c>
      <c r="D267" s="64" t="s">
        <v>224</v>
      </c>
      <c r="E267" s="86" t="s">
        <v>378</v>
      </c>
      <c r="F267" s="66">
        <v>40355</v>
      </c>
      <c r="G267" s="65" t="s">
        <v>603</v>
      </c>
      <c r="H267" s="62">
        <v>10</v>
      </c>
      <c r="I267" s="65" t="s">
        <v>379</v>
      </c>
      <c r="J267" s="10" t="s">
        <v>997</v>
      </c>
      <c r="L267" s="11"/>
      <c r="M267" s="11"/>
      <c r="P267" s="126"/>
    </row>
    <row r="268" spans="1:16" s="130" customFormat="1" ht="12.75" outlineLevel="2">
      <c r="A268" s="62">
        <v>7</v>
      </c>
      <c r="B268" s="63">
        <v>2010</v>
      </c>
      <c r="C268" s="65" t="s">
        <v>362</v>
      </c>
      <c r="D268" s="64" t="s">
        <v>224</v>
      </c>
      <c r="E268" s="86" t="s">
        <v>378</v>
      </c>
      <c r="F268" s="66">
        <v>40355</v>
      </c>
      <c r="G268" s="65" t="s">
        <v>606</v>
      </c>
      <c r="H268" s="62">
        <v>5</v>
      </c>
      <c r="I268" s="65" t="s">
        <v>396</v>
      </c>
      <c r="K268" s="11"/>
      <c r="L268" s="11"/>
      <c r="M268" s="11"/>
      <c r="P268" s="126"/>
    </row>
    <row r="269" spans="1:16" s="130" customFormat="1" ht="12.75" outlineLevel="2">
      <c r="A269" s="62">
        <v>7</v>
      </c>
      <c r="B269" s="63">
        <v>2010</v>
      </c>
      <c r="C269" s="65" t="s">
        <v>362</v>
      </c>
      <c r="D269" s="64" t="s">
        <v>224</v>
      </c>
      <c r="E269" s="86" t="s">
        <v>399</v>
      </c>
      <c r="F269" s="66">
        <v>40363</v>
      </c>
      <c r="G269" s="65" t="s">
        <v>603</v>
      </c>
      <c r="H269" s="62">
        <v>10</v>
      </c>
      <c r="I269" s="65" t="s">
        <v>379</v>
      </c>
      <c r="K269" s="6"/>
      <c r="L269" s="2"/>
      <c r="M269" s="2"/>
      <c r="P269" s="126"/>
    </row>
    <row r="270" spans="1:16" s="130" customFormat="1" ht="12.75" outlineLevel="2">
      <c r="A270" s="62">
        <v>7</v>
      </c>
      <c r="B270" s="63">
        <v>2010</v>
      </c>
      <c r="C270" s="65" t="s">
        <v>362</v>
      </c>
      <c r="D270" s="64" t="s">
        <v>224</v>
      </c>
      <c r="E270" s="86" t="s">
        <v>399</v>
      </c>
      <c r="F270" s="66">
        <v>40363</v>
      </c>
      <c r="G270" s="65" t="s">
        <v>518</v>
      </c>
      <c r="H270" s="62">
        <v>5</v>
      </c>
      <c r="I270" s="65" t="s">
        <v>387</v>
      </c>
      <c r="K270" s="3"/>
      <c r="L270" s="2"/>
      <c r="M270" s="2"/>
      <c r="P270" s="126"/>
    </row>
    <row r="271" spans="1:16" s="130" customFormat="1" ht="12.75" outlineLevel="2">
      <c r="A271" s="62">
        <v>7</v>
      </c>
      <c r="B271" s="63">
        <v>2010</v>
      </c>
      <c r="C271" s="65" t="s">
        <v>362</v>
      </c>
      <c r="D271" s="64" t="s">
        <v>224</v>
      </c>
      <c r="E271" s="86" t="s">
        <v>400</v>
      </c>
      <c r="F271" s="66">
        <v>40369</v>
      </c>
      <c r="G271" s="65" t="s">
        <v>601</v>
      </c>
      <c r="H271" s="62">
        <v>10</v>
      </c>
      <c r="I271" s="65" t="s">
        <v>460</v>
      </c>
      <c r="J271" s="3"/>
      <c r="K271" s="3"/>
      <c r="L271" s="4"/>
      <c r="M271" s="4"/>
      <c r="P271" s="126"/>
    </row>
    <row r="272" spans="1:16" s="125" customFormat="1" ht="12.75" outlineLevel="2">
      <c r="A272" s="85">
        <v>5</v>
      </c>
      <c r="B272" s="67">
        <v>2011</v>
      </c>
      <c r="C272" s="68" t="s">
        <v>362</v>
      </c>
      <c r="D272" s="71" t="s">
        <v>224</v>
      </c>
      <c r="E272" s="68" t="s">
        <v>325</v>
      </c>
      <c r="F272" s="71">
        <v>40685</v>
      </c>
      <c r="G272" s="68" t="s">
        <v>796</v>
      </c>
      <c r="H272" s="61">
        <v>3</v>
      </c>
      <c r="I272" s="60" t="s">
        <v>237</v>
      </c>
      <c r="J272" s="3"/>
      <c r="K272" s="6"/>
      <c r="L272" s="4"/>
      <c r="M272" s="4"/>
      <c r="P272" s="154"/>
    </row>
    <row r="273" spans="1:16" s="130" customFormat="1" ht="12.75" outlineLevel="2">
      <c r="A273" s="85">
        <v>9</v>
      </c>
      <c r="B273" s="67">
        <v>2011</v>
      </c>
      <c r="C273" s="68" t="s">
        <v>362</v>
      </c>
      <c r="D273" s="71" t="s">
        <v>224</v>
      </c>
      <c r="E273" s="68" t="s">
        <v>612</v>
      </c>
      <c r="F273" s="71">
        <v>40797</v>
      </c>
      <c r="G273" s="68" t="s">
        <v>858</v>
      </c>
      <c r="H273" s="61">
        <v>5</v>
      </c>
      <c r="I273" s="60" t="s">
        <v>462</v>
      </c>
      <c r="J273" s="2"/>
      <c r="K273" s="6"/>
      <c r="L273" s="4"/>
      <c r="M273" s="4"/>
      <c r="P273" s="126"/>
    </row>
    <row r="274" spans="1:16" s="130" customFormat="1" ht="12.75" outlineLevel="2">
      <c r="A274" s="85">
        <v>10</v>
      </c>
      <c r="B274" s="67">
        <v>2011</v>
      </c>
      <c r="C274" s="68" t="s">
        <v>362</v>
      </c>
      <c r="D274" s="71" t="s">
        <v>224</v>
      </c>
      <c r="E274" s="68" t="s">
        <v>470</v>
      </c>
      <c r="F274" s="71">
        <v>40845</v>
      </c>
      <c r="G274" s="68" t="s">
        <v>956</v>
      </c>
      <c r="H274" s="61">
        <v>5</v>
      </c>
      <c r="I274" s="60" t="s">
        <v>462</v>
      </c>
      <c r="P274" s="126"/>
    </row>
    <row r="275" spans="1:16" s="125" customFormat="1" ht="12.75" outlineLevel="2">
      <c r="A275" s="119">
        <v>5</v>
      </c>
      <c r="B275" s="120">
        <v>2012</v>
      </c>
      <c r="C275" s="121" t="s">
        <v>362</v>
      </c>
      <c r="D275" s="122" t="s">
        <v>224</v>
      </c>
      <c r="E275" s="122" t="s">
        <v>325</v>
      </c>
      <c r="F275" s="123">
        <v>41049</v>
      </c>
      <c r="G275" s="124" t="s">
        <v>1313</v>
      </c>
      <c r="H275" s="119">
        <v>7</v>
      </c>
      <c r="I275" s="122" t="s">
        <v>293</v>
      </c>
      <c r="P275" s="154"/>
    </row>
    <row r="276" spans="1:16" s="130" customFormat="1" ht="12.75" outlineLevel="2">
      <c r="A276" s="119">
        <v>5</v>
      </c>
      <c r="B276" s="120">
        <v>2012</v>
      </c>
      <c r="C276" s="121" t="s">
        <v>362</v>
      </c>
      <c r="D276" s="122" t="s">
        <v>224</v>
      </c>
      <c r="E276" s="122" t="s">
        <v>325</v>
      </c>
      <c r="F276" s="123">
        <v>41049</v>
      </c>
      <c r="G276" s="124" t="s">
        <v>1303</v>
      </c>
      <c r="H276" s="119">
        <v>10</v>
      </c>
      <c r="I276" s="122" t="s">
        <v>267</v>
      </c>
      <c r="J276" s="125"/>
      <c r="K276" s="125"/>
      <c r="L276" s="125"/>
      <c r="M276" s="125"/>
      <c r="P276" s="126"/>
    </row>
    <row r="277" spans="1:16" s="130" customFormat="1" ht="12.75" outlineLevel="2">
      <c r="A277" s="119">
        <v>5</v>
      </c>
      <c r="B277" s="120">
        <v>2012</v>
      </c>
      <c r="C277" s="121" t="s">
        <v>362</v>
      </c>
      <c r="D277" s="122" t="s">
        <v>224</v>
      </c>
      <c r="E277" s="122" t="s">
        <v>1375</v>
      </c>
      <c r="F277" s="123">
        <v>41055</v>
      </c>
      <c r="G277" s="124" t="s">
        <v>1303</v>
      </c>
      <c r="H277" s="119">
        <v>15</v>
      </c>
      <c r="I277" s="122" t="s">
        <v>1386</v>
      </c>
      <c r="J277" s="125"/>
      <c r="K277" s="125"/>
      <c r="L277" s="125"/>
      <c r="M277" s="125"/>
      <c r="P277" s="126"/>
    </row>
    <row r="278" spans="1:16" s="130" customFormat="1" ht="12.75" outlineLevel="2">
      <c r="A278" s="119">
        <v>7</v>
      </c>
      <c r="B278" s="120">
        <v>2012</v>
      </c>
      <c r="C278" s="121" t="s">
        <v>362</v>
      </c>
      <c r="D278" s="122" t="s">
        <v>224</v>
      </c>
      <c r="E278" s="122" t="s">
        <v>378</v>
      </c>
      <c r="F278" s="123">
        <v>41104</v>
      </c>
      <c r="G278" s="124" t="s">
        <v>1303</v>
      </c>
      <c r="H278" s="119">
        <v>10</v>
      </c>
      <c r="I278" s="122" t="s">
        <v>379</v>
      </c>
      <c r="J278" s="125"/>
      <c r="K278" s="125"/>
      <c r="L278" s="125"/>
      <c r="M278" s="125"/>
      <c r="P278" s="126"/>
    </row>
    <row r="279" spans="1:16" s="130" customFormat="1" ht="12.75" outlineLevel="1">
      <c r="A279" s="119"/>
      <c r="B279" s="120"/>
      <c r="C279" s="121"/>
      <c r="D279" s="122" t="s">
        <v>225</v>
      </c>
      <c r="E279" s="122"/>
      <c r="F279" s="123"/>
      <c r="G279" s="124"/>
      <c r="H279" s="119">
        <f>SUBTOTAL(9,H267:H278)</f>
        <v>95</v>
      </c>
      <c r="I279" s="122"/>
      <c r="J279" s="125"/>
      <c r="K279" s="125"/>
      <c r="L279" s="125"/>
      <c r="M279" s="125"/>
      <c r="P279" s="126"/>
    </row>
    <row r="280" spans="1:16" s="134" customFormat="1" ht="12.75" outlineLevel="2">
      <c r="A280" s="46">
        <v>3</v>
      </c>
      <c r="B280" s="47">
        <v>2011</v>
      </c>
      <c r="C280" s="54" t="s">
        <v>428</v>
      </c>
      <c r="D280" s="47" t="s">
        <v>301</v>
      </c>
      <c r="E280" s="54" t="s">
        <v>422</v>
      </c>
      <c r="F280" s="56">
        <v>40608</v>
      </c>
      <c r="G280" s="144" t="s">
        <v>726</v>
      </c>
      <c r="H280" s="46">
        <v>3</v>
      </c>
      <c r="I280" s="49" t="s">
        <v>424</v>
      </c>
      <c r="J280" s="18"/>
      <c r="K280" s="18"/>
      <c r="L280" s="28"/>
      <c r="M280" s="28"/>
      <c r="P280" s="101"/>
    </row>
    <row r="281" spans="1:16" s="134" customFormat="1" ht="12.75" outlineLevel="1">
      <c r="A281" s="46"/>
      <c r="B281" s="47"/>
      <c r="C281" s="54"/>
      <c r="D281" s="47" t="s">
        <v>302</v>
      </c>
      <c r="E281" s="54"/>
      <c r="F281" s="56"/>
      <c r="G281" s="144"/>
      <c r="H281" s="46">
        <f>SUBTOTAL(9,H280:H280)</f>
        <v>3</v>
      </c>
      <c r="I281" s="49"/>
      <c r="J281" s="18"/>
      <c r="K281" s="18"/>
      <c r="L281" s="28"/>
      <c r="M281" s="28"/>
      <c r="P281" s="101"/>
    </row>
    <row r="282" spans="1:16" s="130" customFormat="1" ht="12.75" outlineLevel="2">
      <c r="A282" s="62">
        <v>2</v>
      </c>
      <c r="B282" s="63">
        <v>2010</v>
      </c>
      <c r="C282" s="65" t="s">
        <v>428</v>
      </c>
      <c r="D282" s="64" t="s">
        <v>314</v>
      </c>
      <c r="E282" s="86" t="s">
        <v>390</v>
      </c>
      <c r="F282" s="66">
        <v>40222</v>
      </c>
      <c r="G282" s="65" t="s">
        <v>512</v>
      </c>
      <c r="H282" s="62">
        <v>5</v>
      </c>
      <c r="I282" s="65" t="s">
        <v>6</v>
      </c>
      <c r="J282" s="3" t="s">
        <v>999</v>
      </c>
      <c r="K282" s="3"/>
      <c r="L282" s="2"/>
      <c r="M282" s="2"/>
      <c r="P282" s="126"/>
    </row>
    <row r="283" spans="1:16" s="130" customFormat="1" ht="12.75" outlineLevel="2">
      <c r="A283" s="62">
        <v>2</v>
      </c>
      <c r="B283" s="63">
        <v>2010</v>
      </c>
      <c r="C283" s="65" t="s">
        <v>428</v>
      </c>
      <c r="D283" s="64" t="s">
        <v>314</v>
      </c>
      <c r="E283" s="86" t="s">
        <v>298</v>
      </c>
      <c r="F283" s="66">
        <v>40229</v>
      </c>
      <c r="G283" s="65" t="s">
        <v>368</v>
      </c>
      <c r="H283" s="62">
        <v>5</v>
      </c>
      <c r="I283" s="65" t="s">
        <v>464</v>
      </c>
      <c r="J283" s="60"/>
      <c r="K283" s="60"/>
      <c r="L283" s="60"/>
      <c r="M283" s="60"/>
      <c r="P283" s="126"/>
    </row>
    <row r="284" spans="1:16" s="130" customFormat="1" ht="12.75" outlineLevel="2">
      <c r="A284" s="62">
        <v>3</v>
      </c>
      <c r="B284" s="70">
        <v>2011</v>
      </c>
      <c r="C284" s="68" t="s">
        <v>428</v>
      </c>
      <c r="D284" s="67" t="s">
        <v>314</v>
      </c>
      <c r="E284" s="87" t="s">
        <v>317</v>
      </c>
      <c r="F284" s="71">
        <v>40249</v>
      </c>
      <c r="G284" s="68" t="s">
        <v>512</v>
      </c>
      <c r="H284" s="61">
        <v>5</v>
      </c>
      <c r="I284" s="68" t="s">
        <v>6</v>
      </c>
      <c r="P284" s="126"/>
    </row>
    <row r="285" spans="1:16" s="168" customFormat="1" ht="12.75" outlineLevel="2">
      <c r="A285" s="61">
        <v>3</v>
      </c>
      <c r="B285" s="63">
        <v>2010</v>
      </c>
      <c r="C285" s="65" t="s">
        <v>428</v>
      </c>
      <c r="D285" s="64" t="s">
        <v>314</v>
      </c>
      <c r="E285" s="86" t="s">
        <v>317</v>
      </c>
      <c r="F285" s="66">
        <v>40250</v>
      </c>
      <c r="G285" s="65" t="s">
        <v>512</v>
      </c>
      <c r="H285" s="62">
        <v>5</v>
      </c>
      <c r="I285" s="65" t="s">
        <v>6</v>
      </c>
      <c r="J285" s="130"/>
      <c r="K285" s="130"/>
      <c r="L285" s="130"/>
      <c r="M285" s="130"/>
      <c r="P285" s="169"/>
    </row>
    <row r="286" spans="1:16" s="130" customFormat="1" ht="12.75" outlineLevel="2">
      <c r="A286" s="126">
        <v>2</v>
      </c>
      <c r="B286" s="127">
        <v>2012</v>
      </c>
      <c r="C286" s="128" t="s">
        <v>428</v>
      </c>
      <c r="D286" s="166" t="s">
        <v>314</v>
      </c>
      <c r="E286" s="218" t="s">
        <v>386</v>
      </c>
      <c r="F286" s="129">
        <v>40958</v>
      </c>
      <c r="G286" s="128" t="s">
        <v>996</v>
      </c>
      <c r="H286" s="126">
        <v>5</v>
      </c>
      <c r="I286" s="128" t="s">
        <v>6</v>
      </c>
      <c r="J286" s="4"/>
      <c r="K286" s="6"/>
      <c r="L286" s="4"/>
      <c r="M286" s="4"/>
      <c r="P286" s="126"/>
    </row>
    <row r="287" spans="1:16" s="130" customFormat="1" ht="12.75" outlineLevel="2">
      <c r="A287" s="126">
        <v>11</v>
      </c>
      <c r="B287" s="127">
        <v>2012</v>
      </c>
      <c r="C287" s="128" t="s">
        <v>428</v>
      </c>
      <c r="D287" s="166" t="s">
        <v>314</v>
      </c>
      <c r="E287" s="218" t="s">
        <v>1602</v>
      </c>
      <c r="F287" s="129">
        <v>41223</v>
      </c>
      <c r="G287" s="128" t="s">
        <v>1605</v>
      </c>
      <c r="H287" s="126">
        <v>5</v>
      </c>
      <c r="I287" s="128" t="s">
        <v>463</v>
      </c>
      <c r="J287" s="4"/>
      <c r="K287" s="6"/>
      <c r="L287" s="4"/>
      <c r="M287" s="4"/>
      <c r="P287" s="126"/>
    </row>
    <row r="288" spans="1:16" s="130" customFormat="1" ht="12.75" outlineLevel="1">
      <c r="A288" s="126"/>
      <c r="B288" s="127"/>
      <c r="C288" s="128"/>
      <c r="D288" s="166" t="s">
        <v>316</v>
      </c>
      <c r="E288" s="218"/>
      <c r="F288" s="129"/>
      <c r="G288" s="128"/>
      <c r="H288" s="126">
        <f>SUBTOTAL(9,H282:H287)</f>
        <v>30</v>
      </c>
      <c r="I288" s="128"/>
      <c r="J288" s="4"/>
      <c r="K288" s="6"/>
      <c r="L288" s="4"/>
      <c r="M288" s="4"/>
      <c r="P288" s="126"/>
    </row>
    <row r="289" spans="1:16" s="134" customFormat="1" ht="12.75" outlineLevel="2">
      <c r="A289" s="46">
        <v>10</v>
      </c>
      <c r="B289" s="53">
        <v>2011</v>
      </c>
      <c r="C289" s="54" t="s">
        <v>362</v>
      </c>
      <c r="D289" s="54" t="s">
        <v>434</v>
      </c>
      <c r="E289" s="56" t="s">
        <v>416</v>
      </c>
      <c r="F289" s="56">
        <v>40839</v>
      </c>
      <c r="G289" s="54" t="s">
        <v>890</v>
      </c>
      <c r="H289" s="46">
        <v>7</v>
      </c>
      <c r="I289" s="49" t="s">
        <v>100</v>
      </c>
      <c r="J289" s="17"/>
      <c r="K289" s="29"/>
      <c r="L289" s="29"/>
      <c r="M289" s="29"/>
      <c r="P289" s="101"/>
    </row>
    <row r="290" spans="1:16" s="134" customFormat="1" ht="12.75" outlineLevel="1">
      <c r="A290" s="46"/>
      <c r="B290" s="53"/>
      <c r="C290" s="54"/>
      <c r="D290" s="54" t="s">
        <v>435</v>
      </c>
      <c r="E290" s="56"/>
      <c r="F290" s="56"/>
      <c r="G290" s="54"/>
      <c r="H290" s="46">
        <f>SUBTOTAL(9,H289:H289)</f>
        <v>7</v>
      </c>
      <c r="I290" s="49"/>
      <c r="J290" s="17"/>
      <c r="K290" s="29"/>
      <c r="L290" s="29"/>
      <c r="M290" s="29"/>
      <c r="P290" s="101"/>
    </row>
    <row r="291" spans="1:16" s="134" customFormat="1" ht="12.75" outlineLevel="2">
      <c r="A291" s="101">
        <v>3</v>
      </c>
      <c r="B291" s="102">
        <v>2012</v>
      </c>
      <c r="C291" s="132" t="s">
        <v>428</v>
      </c>
      <c r="D291" s="102" t="s">
        <v>1270</v>
      </c>
      <c r="E291" s="132" t="s">
        <v>389</v>
      </c>
      <c r="F291" s="133">
        <v>40985</v>
      </c>
      <c r="G291" s="170" t="s">
        <v>1271</v>
      </c>
      <c r="H291" s="101">
        <v>10</v>
      </c>
      <c r="I291" s="134" t="s">
        <v>396</v>
      </c>
      <c r="J291" s="17"/>
      <c r="K291" s="29"/>
      <c r="L291" s="29"/>
      <c r="M291" s="29"/>
      <c r="P291" s="101"/>
    </row>
    <row r="292" spans="1:16" s="134" customFormat="1" ht="12.75" outlineLevel="1">
      <c r="A292" s="101"/>
      <c r="B292" s="102"/>
      <c r="C292" s="132"/>
      <c r="D292" s="102" t="s">
        <v>1272</v>
      </c>
      <c r="E292" s="132"/>
      <c r="F292" s="133"/>
      <c r="G292" s="170"/>
      <c r="H292" s="101">
        <f>SUBTOTAL(9,H291:H291)</f>
        <v>10</v>
      </c>
      <c r="J292" s="17"/>
      <c r="K292" s="29"/>
      <c r="L292" s="29"/>
      <c r="M292" s="29"/>
      <c r="P292" s="101"/>
    </row>
    <row r="293" spans="1:16" s="134" customFormat="1" ht="12.75" outlineLevel="2">
      <c r="A293" s="48">
        <v>5</v>
      </c>
      <c r="B293" s="47">
        <v>2011</v>
      </c>
      <c r="C293" s="54" t="s">
        <v>428</v>
      </c>
      <c r="D293" s="56" t="s">
        <v>797</v>
      </c>
      <c r="E293" s="54" t="s">
        <v>325</v>
      </c>
      <c r="F293" s="56">
        <v>40685</v>
      </c>
      <c r="G293" s="54" t="s">
        <v>798</v>
      </c>
      <c r="H293" s="46">
        <v>7</v>
      </c>
      <c r="I293" s="49" t="s">
        <v>565</v>
      </c>
      <c r="J293" s="18"/>
      <c r="K293" s="18"/>
      <c r="L293" s="29"/>
      <c r="M293" s="29"/>
      <c r="P293" s="101"/>
    </row>
    <row r="294" spans="1:16" s="134" customFormat="1" ht="12.75" outlineLevel="1">
      <c r="A294" s="48"/>
      <c r="B294" s="47"/>
      <c r="C294" s="54"/>
      <c r="D294" s="56" t="s">
        <v>799</v>
      </c>
      <c r="E294" s="54"/>
      <c r="F294" s="56"/>
      <c r="G294" s="54"/>
      <c r="H294" s="46">
        <f>SUBTOTAL(9,H293:H293)</f>
        <v>7</v>
      </c>
      <c r="I294" s="49"/>
      <c r="J294" s="18"/>
      <c r="K294" s="18"/>
      <c r="L294" s="29"/>
      <c r="M294" s="29"/>
      <c r="P294" s="101"/>
    </row>
    <row r="295" spans="1:16" s="134" customFormat="1" ht="12.75" outlineLevel="2">
      <c r="A295" s="171">
        <v>3</v>
      </c>
      <c r="B295" s="172">
        <v>2012</v>
      </c>
      <c r="C295" s="163" t="s">
        <v>428</v>
      </c>
      <c r="D295" s="164" t="s">
        <v>1274</v>
      </c>
      <c r="E295" s="163" t="s">
        <v>394</v>
      </c>
      <c r="F295" s="164">
        <v>40986</v>
      </c>
      <c r="G295" s="163" t="s">
        <v>1275</v>
      </c>
      <c r="H295" s="161">
        <v>5</v>
      </c>
      <c r="I295" s="142" t="s">
        <v>392</v>
      </c>
      <c r="J295" s="142"/>
      <c r="K295" s="142"/>
      <c r="L295" s="142"/>
      <c r="M295" s="142"/>
      <c r="P295" s="101"/>
    </row>
    <row r="296" spans="1:16" s="134" customFormat="1" ht="12.75" outlineLevel="1">
      <c r="A296" s="171"/>
      <c r="B296" s="172"/>
      <c r="C296" s="163"/>
      <c r="D296" s="164" t="s">
        <v>1276</v>
      </c>
      <c r="E296" s="163"/>
      <c r="F296" s="164"/>
      <c r="G296" s="163"/>
      <c r="H296" s="161">
        <f>SUBTOTAL(9,H295:H295)</f>
        <v>5</v>
      </c>
      <c r="I296" s="142"/>
      <c r="J296" s="142"/>
      <c r="K296" s="142"/>
      <c r="L296" s="142"/>
      <c r="M296" s="142"/>
      <c r="P296" s="101"/>
    </row>
    <row r="297" spans="1:16" s="134" customFormat="1" ht="12.75" outlineLevel="2">
      <c r="A297" s="171">
        <v>3</v>
      </c>
      <c r="B297" s="172">
        <v>2012</v>
      </c>
      <c r="C297" s="163" t="s">
        <v>428</v>
      </c>
      <c r="D297" s="164" t="s">
        <v>320</v>
      </c>
      <c r="E297" s="163" t="s">
        <v>388</v>
      </c>
      <c r="F297" s="164">
        <v>40979</v>
      </c>
      <c r="G297" s="163" t="s">
        <v>1266</v>
      </c>
      <c r="H297" s="161">
        <v>5</v>
      </c>
      <c r="I297" s="142" t="s">
        <v>486</v>
      </c>
      <c r="J297" s="142"/>
      <c r="K297" s="142"/>
      <c r="L297" s="142"/>
      <c r="M297" s="142"/>
      <c r="P297" s="101"/>
    </row>
    <row r="298" spans="1:16" s="134" customFormat="1" ht="12.75" outlineLevel="2">
      <c r="A298" s="171">
        <v>3</v>
      </c>
      <c r="B298" s="172">
        <v>2012</v>
      </c>
      <c r="C298" s="163" t="s">
        <v>428</v>
      </c>
      <c r="D298" s="164" t="s">
        <v>320</v>
      </c>
      <c r="E298" s="163" t="s">
        <v>394</v>
      </c>
      <c r="F298" s="164">
        <v>40986</v>
      </c>
      <c r="G298" s="163" t="s">
        <v>1273</v>
      </c>
      <c r="H298" s="161">
        <v>5</v>
      </c>
      <c r="I298" s="142" t="s">
        <v>486</v>
      </c>
      <c r="J298" s="142"/>
      <c r="K298" s="142"/>
      <c r="L298" s="142"/>
      <c r="M298" s="142"/>
      <c r="P298" s="101"/>
    </row>
    <row r="299" spans="1:16" s="134" customFormat="1" ht="12.75" outlineLevel="1">
      <c r="A299" s="171"/>
      <c r="B299" s="172"/>
      <c r="C299" s="163"/>
      <c r="D299" s="164" t="s">
        <v>321</v>
      </c>
      <c r="E299" s="163"/>
      <c r="F299" s="164"/>
      <c r="G299" s="163"/>
      <c r="H299" s="161">
        <f>SUBTOTAL(9,H297:H298)</f>
        <v>10</v>
      </c>
      <c r="I299" s="142"/>
      <c r="J299" s="142"/>
      <c r="K299" s="142"/>
      <c r="L299" s="142"/>
      <c r="M299" s="142"/>
      <c r="P299" s="101"/>
    </row>
    <row r="300" spans="1:16" s="130" customFormat="1" ht="12.75" outlineLevel="2">
      <c r="A300" s="154">
        <v>2</v>
      </c>
      <c r="B300" s="173">
        <v>2012</v>
      </c>
      <c r="C300" s="174" t="s">
        <v>363</v>
      </c>
      <c r="D300" s="174" t="s">
        <v>513</v>
      </c>
      <c r="E300" s="175" t="s">
        <v>390</v>
      </c>
      <c r="F300" s="175">
        <v>40943</v>
      </c>
      <c r="G300" s="174" t="s">
        <v>862</v>
      </c>
      <c r="H300" s="154">
        <v>10</v>
      </c>
      <c r="I300" s="125" t="s">
        <v>396</v>
      </c>
      <c r="J300" s="125" t="s">
        <v>1610</v>
      </c>
      <c r="K300" s="125"/>
      <c r="L300" s="125"/>
      <c r="M300" s="125"/>
      <c r="P300" s="126"/>
    </row>
    <row r="301" spans="1:16" s="130" customFormat="1" ht="12.75" outlineLevel="2">
      <c r="A301" s="154">
        <v>7</v>
      </c>
      <c r="B301" s="173">
        <v>2012</v>
      </c>
      <c r="C301" s="174" t="s">
        <v>363</v>
      </c>
      <c r="D301" s="174" t="s">
        <v>513</v>
      </c>
      <c r="E301" s="175" t="s">
        <v>399</v>
      </c>
      <c r="F301" s="175">
        <v>41091</v>
      </c>
      <c r="G301" s="174" t="s">
        <v>1449</v>
      </c>
      <c r="H301" s="154">
        <v>5</v>
      </c>
      <c r="I301" s="125" t="s">
        <v>379</v>
      </c>
      <c r="J301" s="125"/>
      <c r="K301" s="125"/>
      <c r="L301" s="125"/>
      <c r="M301" s="125"/>
      <c r="P301" s="126"/>
    </row>
    <row r="302" spans="1:16" s="130" customFormat="1" ht="12.75" outlineLevel="1">
      <c r="A302" s="154"/>
      <c r="B302" s="173"/>
      <c r="C302" s="174"/>
      <c r="D302" s="174" t="s">
        <v>514</v>
      </c>
      <c r="E302" s="175"/>
      <c r="F302" s="175"/>
      <c r="G302" s="174"/>
      <c r="H302" s="154">
        <f>SUBTOTAL(9,H300:H301)</f>
        <v>15</v>
      </c>
      <c r="I302" s="125"/>
      <c r="J302" s="125"/>
      <c r="K302" s="125"/>
      <c r="L302" s="125"/>
      <c r="M302" s="125"/>
      <c r="P302" s="126"/>
    </row>
    <row r="303" spans="1:16" s="134" customFormat="1" ht="12.75" outlineLevel="2">
      <c r="A303" s="161">
        <v>9</v>
      </c>
      <c r="B303" s="162">
        <v>2012</v>
      </c>
      <c r="C303" s="163" t="s">
        <v>391</v>
      </c>
      <c r="D303" s="163" t="s">
        <v>1496</v>
      </c>
      <c r="E303" s="164" t="s">
        <v>470</v>
      </c>
      <c r="F303" s="164">
        <v>41182</v>
      </c>
      <c r="G303" s="163" t="s">
        <v>1497</v>
      </c>
      <c r="H303" s="161">
        <v>5</v>
      </c>
      <c r="I303" s="142" t="s">
        <v>461</v>
      </c>
      <c r="J303" s="142"/>
      <c r="K303" s="142"/>
      <c r="L303" s="142"/>
      <c r="M303" s="142"/>
      <c r="P303" s="101"/>
    </row>
    <row r="304" spans="1:16" s="134" customFormat="1" ht="12.75" outlineLevel="2">
      <c r="A304" s="101">
        <v>10</v>
      </c>
      <c r="B304" s="131">
        <v>2012</v>
      </c>
      <c r="C304" s="132" t="s">
        <v>391</v>
      </c>
      <c r="D304" s="132" t="s">
        <v>1496</v>
      </c>
      <c r="E304" s="133" t="s">
        <v>416</v>
      </c>
      <c r="F304" s="143">
        <v>41196</v>
      </c>
      <c r="G304" s="132" t="s">
        <v>1497</v>
      </c>
      <c r="H304" s="101">
        <v>7</v>
      </c>
      <c r="I304" s="134" t="s">
        <v>883</v>
      </c>
      <c r="J304" s="105"/>
      <c r="K304" s="105"/>
      <c r="L304" s="105"/>
      <c r="M304" s="105"/>
      <c r="P304" s="101"/>
    </row>
    <row r="305" spans="1:16" s="134" customFormat="1" ht="12.75" outlineLevel="1">
      <c r="A305" s="101"/>
      <c r="B305" s="131"/>
      <c r="C305" s="132"/>
      <c r="D305" s="132" t="s">
        <v>1498</v>
      </c>
      <c r="E305" s="133"/>
      <c r="F305" s="143"/>
      <c r="G305" s="132"/>
      <c r="H305" s="101">
        <f>SUBTOTAL(9,H303:H304)</f>
        <v>12</v>
      </c>
      <c r="J305" s="105"/>
      <c r="K305" s="105"/>
      <c r="L305" s="105"/>
      <c r="M305" s="105"/>
      <c r="P305" s="101"/>
    </row>
    <row r="306" spans="1:16" s="134" customFormat="1" ht="12.75" outlineLevel="2">
      <c r="A306" s="48">
        <v>5</v>
      </c>
      <c r="B306" s="47">
        <v>2011</v>
      </c>
      <c r="C306" s="54" t="s">
        <v>362</v>
      </c>
      <c r="D306" s="56" t="s">
        <v>761</v>
      </c>
      <c r="E306" s="54" t="s">
        <v>325</v>
      </c>
      <c r="F306" s="56">
        <v>40685</v>
      </c>
      <c r="G306" s="54" t="s">
        <v>800</v>
      </c>
      <c r="H306" s="46">
        <v>10</v>
      </c>
      <c r="I306" s="49" t="s">
        <v>242</v>
      </c>
      <c r="J306" s="28"/>
      <c r="K306" s="28"/>
      <c r="L306" s="29"/>
      <c r="M306" s="29"/>
      <c r="P306" s="101"/>
    </row>
    <row r="307" spans="1:16" s="134" customFormat="1" ht="12.75" outlineLevel="2">
      <c r="A307" s="48">
        <v>7</v>
      </c>
      <c r="B307" s="47">
        <v>2011</v>
      </c>
      <c r="C307" s="54" t="s">
        <v>362</v>
      </c>
      <c r="D307" s="56" t="s">
        <v>761</v>
      </c>
      <c r="E307" s="54" t="s">
        <v>399</v>
      </c>
      <c r="F307" s="56">
        <v>40727</v>
      </c>
      <c r="G307" s="54" t="s">
        <v>855</v>
      </c>
      <c r="H307" s="46">
        <v>5</v>
      </c>
      <c r="I307" s="49" t="s">
        <v>376</v>
      </c>
      <c r="K307" s="18"/>
      <c r="L307" s="29"/>
      <c r="M307" s="29"/>
      <c r="P307" s="101"/>
    </row>
    <row r="308" spans="1:16" s="134" customFormat="1" ht="12.75" outlineLevel="1">
      <c r="A308" s="48"/>
      <c r="B308" s="47"/>
      <c r="C308" s="54"/>
      <c r="D308" s="56" t="s">
        <v>762</v>
      </c>
      <c r="E308" s="54"/>
      <c r="F308" s="56"/>
      <c r="G308" s="54"/>
      <c r="H308" s="46">
        <f>SUBTOTAL(9,H306:H307)</f>
        <v>15</v>
      </c>
      <c r="I308" s="49"/>
      <c r="K308" s="18"/>
      <c r="L308" s="29"/>
      <c r="M308" s="29"/>
      <c r="P308" s="101"/>
    </row>
    <row r="309" spans="1:16" s="134" customFormat="1" ht="12.75" outlineLevel="2">
      <c r="A309" s="48">
        <v>5</v>
      </c>
      <c r="B309" s="47">
        <v>2011</v>
      </c>
      <c r="C309" s="54" t="s">
        <v>363</v>
      </c>
      <c r="D309" s="56" t="s">
        <v>167</v>
      </c>
      <c r="E309" s="54" t="s">
        <v>325</v>
      </c>
      <c r="F309" s="56">
        <v>40685</v>
      </c>
      <c r="G309" s="54" t="s">
        <v>801</v>
      </c>
      <c r="H309" s="46">
        <v>7</v>
      </c>
      <c r="I309" s="49" t="s">
        <v>340</v>
      </c>
      <c r="K309" s="26"/>
      <c r="L309" s="26"/>
      <c r="M309" s="26"/>
      <c r="P309" s="101"/>
    </row>
    <row r="310" spans="1:16" s="49" customFormat="1" ht="12.75" outlineLevel="2">
      <c r="A310" s="48">
        <v>5</v>
      </c>
      <c r="B310" s="47">
        <v>2011</v>
      </c>
      <c r="C310" s="54" t="s">
        <v>363</v>
      </c>
      <c r="D310" s="56" t="s">
        <v>167</v>
      </c>
      <c r="E310" s="54" t="s">
        <v>1380</v>
      </c>
      <c r="F310" s="56">
        <v>40691</v>
      </c>
      <c r="G310" s="54" t="s">
        <v>801</v>
      </c>
      <c r="H310" s="46">
        <v>5</v>
      </c>
      <c r="I310" s="49" t="s">
        <v>1387</v>
      </c>
      <c r="J310" s="134"/>
      <c r="K310" s="18"/>
      <c r="L310" s="29"/>
      <c r="M310" s="29"/>
      <c r="P310" s="46"/>
    </row>
    <row r="311" spans="1:16" s="49" customFormat="1" ht="12.75" outlineLevel="2">
      <c r="A311" s="30">
        <v>3</v>
      </c>
      <c r="B311" s="31">
        <v>2010</v>
      </c>
      <c r="C311" s="32" t="s">
        <v>363</v>
      </c>
      <c r="D311" s="32" t="s">
        <v>214</v>
      </c>
      <c r="E311" s="33" t="s">
        <v>422</v>
      </c>
      <c r="F311" s="33">
        <v>40244</v>
      </c>
      <c r="G311" s="32" t="s">
        <v>30</v>
      </c>
      <c r="H311" s="30">
        <v>7</v>
      </c>
      <c r="I311" s="32" t="s">
        <v>508</v>
      </c>
      <c r="J311" s="134"/>
      <c r="K311" s="18"/>
      <c r="L311" s="29"/>
      <c r="M311" s="29"/>
      <c r="P311" s="46"/>
    </row>
    <row r="312" spans="1:16" s="49" customFormat="1" ht="12.75" outlineLevel="2">
      <c r="A312" s="46">
        <v>3</v>
      </c>
      <c r="B312" s="47">
        <v>2011</v>
      </c>
      <c r="C312" s="54" t="s">
        <v>363</v>
      </c>
      <c r="D312" s="47" t="s">
        <v>214</v>
      </c>
      <c r="E312" s="54" t="s">
        <v>422</v>
      </c>
      <c r="F312" s="56">
        <v>40608</v>
      </c>
      <c r="G312" s="144" t="s">
        <v>727</v>
      </c>
      <c r="H312" s="46">
        <v>3</v>
      </c>
      <c r="I312" s="49" t="s">
        <v>495</v>
      </c>
      <c r="J312" s="134"/>
      <c r="K312" s="18"/>
      <c r="L312" s="29"/>
      <c r="M312" s="29"/>
      <c r="P312" s="46"/>
    </row>
    <row r="313" spans="1:16" s="18" customFormat="1" ht="12.75" outlineLevel="2">
      <c r="A313" s="46">
        <v>3</v>
      </c>
      <c r="B313" s="47">
        <v>2011</v>
      </c>
      <c r="C313" s="54" t="s">
        <v>363</v>
      </c>
      <c r="D313" s="47" t="s">
        <v>214</v>
      </c>
      <c r="E313" s="54" t="s">
        <v>422</v>
      </c>
      <c r="F313" s="56">
        <v>40608</v>
      </c>
      <c r="G313" s="144" t="s">
        <v>728</v>
      </c>
      <c r="H313" s="46">
        <v>7</v>
      </c>
      <c r="I313" s="49" t="s">
        <v>88</v>
      </c>
      <c r="J313" s="134"/>
      <c r="L313" s="29"/>
      <c r="M313" s="29"/>
      <c r="P313" s="19"/>
    </row>
    <row r="314" spans="1:16" s="28" customFormat="1" ht="12.75" outlineLevel="2">
      <c r="A314" s="46">
        <v>10</v>
      </c>
      <c r="B314" s="53">
        <v>2011</v>
      </c>
      <c r="C314" s="54" t="s">
        <v>363</v>
      </c>
      <c r="D314" s="54" t="s">
        <v>214</v>
      </c>
      <c r="E314" s="56" t="s">
        <v>416</v>
      </c>
      <c r="F314" s="56">
        <v>40839</v>
      </c>
      <c r="G314" s="54" t="s">
        <v>891</v>
      </c>
      <c r="H314" s="46">
        <v>10</v>
      </c>
      <c r="I314" s="49" t="s">
        <v>473</v>
      </c>
      <c r="J314" s="134"/>
      <c r="K314" s="18"/>
      <c r="L314" s="29"/>
      <c r="M314" s="29"/>
      <c r="P314" s="39"/>
    </row>
    <row r="315" spans="1:16" s="28" customFormat="1" ht="12.75" outlineLevel="2">
      <c r="A315" s="46">
        <v>10</v>
      </c>
      <c r="B315" s="53">
        <v>2011</v>
      </c>
      <c r="C315" s="54" t="s">
        <v>363</v>
      </c>
      <c r="D315" s="54" t="s">
        <v>214</v>
      </c>
      <c r="E315" s="56" t="s">
        <v>416</v>
      </c>
      <c r="F315" s="56">
        <v>40839</v>
      </c>
      <c r="G315" s="54" t="s">
        <v>892</v>
      </c>
      <c r="H315" s="46">
        <v>7</v>
      </c>
      <c r="I315" s="49" t="s">
        <v>411</v>
      </c>
      <c r="J315" s="49"/>
      <c r="K315" s="27"/>
      <c r="L315" s="29"/>
      <c r="M315" s="29"/>
      <c r="P315" s="39"/>
    </row>
    <row r="316" spans="1:16" s="49" customFormat="1" ht="12.75" outlineLevel="2">
      <c r="A316" s="46">
        <v>10</v>
      </c>
      <c r="B316" s="53">
        <v>2011</v>
      </c>
      <c r="C316" s="54" t="s">
        <v>363</v>
      </c>
      <c r="D316" s="54" t="s">
        <v>214</v>
      </c>
      <c r="E316" s="56" t="s">
        <v>416</v>
      </c>
      <c r="F316" s="56">
        <v>40839</v>
      </c>
      <c r="G316" s="54" t="s">
        <v>893</v>
      </c>
      <c r="H316" s="46">
        <v>7</v>
      </c>
      <c r="I316" s="49" t="s">
        <v>102</v>
      </c>
      <c r="J316" s="26"/>
      <c r="K316" s="35"/>
      <c r="L316" s="35"/>
      <c r="M316" s="35"/>
      <c r="P316" s="46"/>
    </row>
    <row r="317" spans="1:16" s="28" customFormat="1" ht="12.75" outlineLevel="2">
      <c r="A317" s="46">
        <v>11</v>
      </c>
      <c r="B317" s="53">
        <v>2011</v>
      </c>
      <c r="C317" s="54" t="s">
        <v>363</v>
      </c>
      <c r="D317" s="54" t="s">
        <v>214</v>
      </c>
      <c r="E317" s="56" t="s">
        <v>393</v>
      </c>
      <c r="F317" s="56">
        <v>40848</v>
      </c>
      <c r="G317" s="54" t="s">
        <v>891</v>
      </c>
      <c r="H317" s="46">
        <v>10</v>
      </c>
      <c r="I317" s="49" t="s">
        <v>460</v>
      </c>
      <c r="K317" s="27"/>
      <c r="L317" s="29"/>
      <c r="M317" s="29"/>
      <c r="P317" s="39"/>
    </row>
    <row r="318" spans="1:16" s="134" customFormat="1" ht="12.75" outlineLevel="2">
      <c r="A318" s="101">
        <v>12</v>
      </c>
      <c r="B318" s="131">
        <v>2012</v>
      </c>
      <c r="C318" s="132" t="s">
        <v>363</v>
      </c>
      <c r="D318" s="132" t="s">
        <v>214</v>
      </c>
      <c r="E318" s="133" t="s">
        <v>390</v>
      </c>
      <c r="F318" s="133">
        <v>40943</v>
      </c>
      <c r="G318" s="132" t="s">
        <v>988</v>
      </c>
      <c r="H318" s="101">
        <v>5</v>
      </c>
      <c r="I318" s="134" t="s">
        <v>364</v>
      </c>
      <c r="J318" s="17"/>
      <c r="K318" s="27"/>
      <c r="L318" s="29"/>
      <c r="M318" s="29"/>
      <c r="P318" s="101"/>
    </row>
    <row r="319" spans="1:16" s="28" customFormat="1" ht="12.75" outlineLevel="2">
      <c r="A319" s="101">
        <v>3</v>
      </c>
      <c r="B319" s="131">
        <v>2012</v>
      </c>
      <c r="C319" s="132" t="s">
        <v>363</v>
      </c>
      <c r="D319" s="132" t="s">
        <v>214</v>
      </c>
      <c r="E319" s="133" t="s">
        <v>422</v>
      </c>
      <c r="F319" s="133">
        <v>40972</v>
      </c>
      <c r="G319" s="132" t="s">
        <v>1031</v>
      </c>
      <c r="H319" s="101">
        <v>3</v>
      </c>
      <c r="I319" s="134" t="s">
        <v>385</v>
      </c>
      <c r="K319" s="27"/>
      <c r="L319" s="29"/>
      <c r="M319" s="29"/>
      <c r="P319" s="39"/>
    </row>
    <row r="320" spans="1:16" s="18" customFormat="1" ht="12.75" outlineLevel="2">
      <c r="A320" s="136">
        <v>5</v>
      </c>
      <c r="B320" s="137">
        <v>2012</v>
      </c>
      <c r="C320" s="138" t="s">
        <v>363</v>
      </c>
      <c r="D320" s="139" t="s">
        <v>214</v>
      </c>
      <c r="E320" s="139" t="s">
        <v>325</v>
      </c>
      <c r="F320" s="140">
        <v>41049</v>
      </c>
      <c r="G320" s="141" t="s">
        <v>1314</v>
      </c>
      <c r="H320" s="136">
        <v>7</v>
      </c>
      <c r="I320" s="139" t="s">
        <v>340</v>
      </c>
      <c r="J320" s="142"/>
      <c r="K320" s="142"/>
      <c r="L320" s="142"/>
      <c r="M320" s="142"/>
      <c r="P320" s="19"/>
    </row>
    <row r="321" spans="1:16" s="142" customFormat="1" ht="12.75" outlineLevel="2">
      <c r="A321" s="136">
        <v>5</v>
      </c>
      <c r="B321" s="137">
        <v>2012</v>
      </c>
      <c r="C321" s="138" t="s">
        <v>363</v>
      </c>
      <c r="D321" s="139" t="s">
        <v>214</v>
      </c>
      <c r="E321" s="139" t="s">
        <v>325</v>
      </c>
      <c r="F321" s="140">
        <v>41049</v>
      </c>
      <c r="G321" s="141" t="s">
        <v>1315</v>
      </c>
      <c r="H321" s="136">
        <v>3</v>
      </c>
      <c r="I321" s="139" t="s">
        <v>295</v>
      </c>
      <c r="P321" s="161"/>
    </row>
    <row r="322" spans="1:16" s="142" customFormat="1" ht="12.75" outlineLevel="2">
      <c r="A322" s="136">
        <v>5</v>
      </c>
      <c r="B322" s="137">
        <v>2012</v>
      </c>
      <c r="C322" s="138" t="s">
        <v>363</v>
      </c>
      <c r="D322" s="139" t="s">
        <v>214</v>
      </c>
      <c r="E322" s="139" t="s">
        <v>325</v>
      </c>
      <c r="F322" s="140">
        <v>41049</v>
      </c>
      <c r="G322" s="141" t="s">
        <v>1316</v>
      </c>
      <c r="H322" s="136">
        <v>3</v>
      </c>
      <c r="I322" s="139" t="s">
        <v>520</v>
      </c>
      <c r="P322" s="161"/>
    </row>
    <row r="323" spans="1:16" s="49" customFormat="1" ht="12.75" outlineLevel="2">
      <c r="A323" s="101">
        <v>7</v>
      </c>
      <c r="B323" s="131">
        <v>2012</v>
      </c>
      <c r="C323" s="132" t="s">
        <v>363</v>
      </c>
      <c r="D323" s="132" t="s">
        <v>214</v>
      </c>
      <c r="E323" s="133" t="s">
        <v>400</v>
      </c>
      <c r="F323" s="133">
        <v>41098</v>
      </c>
      <c r="G323" s="132" t="s">
        <v>1450</v>
      </c>
      <c r="H323" s="101">
        <v>5</v>
      </c>
      <c r="I323" s="134" t="s">
        <v>396</v>
      </c>
      <c r="J323" s="17"/>
      <c r="K323" s="27"/>
      <c r="L323" s="29"/>
      <c r="M323" s="29"/>
      <c r="P323" s="46"/>
    </row>
    <row r="324" spans="1:16" s="28" customFormat="1" ht="12.75" outlineLevel="2">
      <c r="A324" s="101">
        <v>7</v>
      </c>
      <c r="B324" s="131">
        <v>2012</v>
      </c>
      <c r="C324" s="132" t="s">
        <v>363</v>
      </c>
      <c r="D324" s="132" t="s">
        <v>214</v>
      </c>
      <c r="E324" s="133" t="s">
        <v>400</v>
      </c>
      <c r="F324" s="133">
        <v>41098</v>
      </c>
      <c r="G324" s="132" t="s">
        <v>1451</v>
      </c>
      <c r="H324" s="101">
        <v>5</v>
      </c>
      <c r="I324" s="134" t="s">
        <v>460</v>
      </c>
      <c r="J324" s="17"/>
      <c r="K324" s="27"/>
      <c r="L324" s="29"/>
      <c r="M324" s="29"/>
      <c r="P324" s="39"/>
    </row>
    <row r="325" spans="1:16" s="28" customFormat="1" ht="12.75" outlineLevel="1">
      <c r="A325" s="101"/>
      <c r="B325" s="131"/>
      <c r="C325" s="132"/>
      <c r="D325" s="132" t="s">
        <v>170</v>
      </c>
      <c r="E325" s="133"/>
      <c r="F325" s="133"/>
      <c r="G325" s="132"/>
      <c r="H325" s="101">
        <f>SUBTOTAL(9,H309:H324)</f>
        <v>94</v>
      </c>
      <c r="I325" s="134"/>
      <c r="J325" s="17"/>
      <c r="K325" s="27"/>
      <c r="L325" s="29"/>
      <c r="M325" s="29"/>
      <c r="P325" s="39"/>
    </row>
    <row r="326" spans="1:16" s="49" customFormat="1" ht="12.75" outlineLevel="2">
      <c r="A326" s="46">
        <v>2</v>
      </c>
      <c r="B326" s="53">
        <v>2011</v>
      </c>
      <c r="C326" s="54" t="s">
        <v>362</v>
      </c>
      <c r="D326" s="54" t="s">
        <v>710</v>
      </c>
      <c r="E326" s="56" t="s">
        <v>390</v>
      </c>
      <c r="F326" s="56">
        <v>40586</v>
      </c>
      <c r="G326" s="54" t="s">
        <v>711</v>
      </c>
      <c r="H326" s="46">
        <v>5</v>
      </c>
      <c r="I326" s="54" t="s">
        <v>376</v>
      </c>
      <c r="J326" s="28"/>
      <c r="K326" s="27"/>
      <c r="L326" s="29"/>
      <c r="M326" s="29"/>
      <c r="P326" s="46"/>
    </row>
    <row r="327" spans="1:16" s="49" customFormat="1" ht="12.75" outlineLevel="1">
      <c r="A327" s="46"/>
      <c r="B327" s="53"/>
      <c r="C327" s="54"/>
      <c r="D327" s="54" t="s">
        <v>712</v>
      </c>
      <c r="E327" s="56"/>
      <c r="F327" s="56"/>
      <c r="G327" s="54"/>
      <c r="H327" s="46">
        <f>SUBTOTAL(9,H326:H326)</f>
        <v>5</v>
      </c>
      <c r="I327" s="54"/>
      <c r="J327" s="28"/>
      <c r="K327" s="27"/>
      <c r="L327" s="29"/>
      <c r="M327" s="29"/>
      <c r="P327" s="46"/>
    </row>
    <row r="328" spans="1:16" s="28" customFormat="1" ht="12.75" outlineLevel="2">
      <c r="A328" s="30">
        <v>11</v>
      </c>
      <c r="B328" s="31">
        <v>2010</v>
      </c>
      <c r="C328" s="32" t="s">
        <v>362</v>
      </c>
      <c r="D328" s="34" t="s">
        <v>226</v>
      </c>
      <c r="E328" s="38" t="s">
        <v>395</v>
      </c>
      <c r="F328" s="33">
        <v>40489</v>
      </c>
      <c r="G328" s="32" t="s">
        <v>82</v>
      </c>
      <c r="H328" s="30">
        <v>5</v>
      </c>
      <c r="I328" s="32" t="s">
        <v>376</v>
      </c>
      <c r="K328" s="18"/>
      <c r="L328" s="29"/>
      <c r="M328" s="29"/>
      <c r="P328" s="39"/>
    </row>
    <row r="329" spans="1:16" s="28" customFormat="1" ht="12.75" outlineLevel="2">
      <c r="A329" s="46">
        <v>3</v>
      </c>
      <c r="B329" s="47">
        <v>2011</v>
      </c>
      <c r="C329" s="54" t="s">
        <v>362</v>
      </c>
      <c r="D329" s="47" t="s">
        <v>226</v>
      </c>
      <c r="E329" s="54" t="s">
        <v>422</v>
      </c>
      <c r="F329" s="56">
        <v>40608</v>
      </c>
      <c r="G329" s="144" t="s">
        <v>729</v>
      </c>
      <c r="H329" s="46">
        <v>3</v>
      </c>
      <c r="I329" s="49" t="s">
        <v>174</v>
      </c>
      <c r="J329" s="49"/>
      <c r="K329" s="27"/>
      <c r="L329" s="29"/>
      <c r="M329" s="29"/>
      <c r="P329" s="39"/>
    </row>
    <row r="330" spans="1:16" s="142" customFormat="1" ht="12.75" outlineLevel="2">
      <c r="A330" s="46">
        <v>3</v>
      </c>
      <c r="B330" s="47">
        <v>2011</v>
      </c>
      <c r="C330" s="54" t="s">
        <v>362</v>
      </c>
      <c r="D330" s="47" t="s">
        <v>226</v>
      </c>
      <c r="E330" s="54" t="s">
        <v>422</v>
      </c>
      <c r="F330" s="56">
        <v>40608</v>
      </c>
      <c r="G330" s="144" t="s">
        <v>730</v>
      </c>
      <c r="H330" s="46">
        <v>7</v>
      </c>
      <c r="I330" s="49" t="s">
        <v>508</v>
      </c>
      <c r="J330" s="28"/>
      <c r="K330" s="35"/>
      <c r="L330" s="35"/>
      <c r="M330" s="35"/>
      <c r="P330" s="161"/>
    </row>
    <row r="331" spans="1:16" s="142" customFormat="1" ht="12.75" outlineLevel="2">
      <c r="A331" s="48">
        <v>5</v>
      </c>
      <c r="B331" s="47">
        <v>2011</v>
      </c>
      <c r="C331" s="54" t="s">
        <v>362</v>
      </c>
      <c r="D331" s="56" t="s">
        <v>226</v>
      </c>
      <c r="E331" s="54" t="s">
        <v>325</v>
      </c>
      <c r="F331" s="56">
        <v>40685</v>
      </c>
      <c r="G331" s="54" t="s">
        <v>802</v>
      </c>
      <c r="H331" s="46">
        <v>10</v>
      </c>
      <c r="I331" s="49" t="s">
        <v>296</v>
      </c>
      <c r="J331" s="28"/>
      <c r="K331" s="28"/>
      <c r="L331" s="29"/>
      <c r="M331" s="29"/>
      <c r="P331" s="161"/>
    </row>
    <row r="332" spans="1:16" s="142" customFormat="1" ht="12.75" outlineLevel="2">
      <c r="A332" s="101">
        <v>3</v>
      </c>
      <c r="B332" s="131">
        <v>2012</v>
      </c>
      <c r="C332" s="132" t="s">
        <v>362</v>
      </c>
      <c r="D332" s="132" t="s">
        <v>226</v>
      </c>
      <c r="E332" s="133" t="s">
        <v>422</v>
      </c>
      <c r="F332" s="133">
        <v>40972</v>
      </c>
      <c r="G332" s="132" t="s">
        <v>802</v>
      </c>
      <c r="H332" s="101">
        <v>10</v>
      </c>
      <c r="I332" s="134" t="s">
        <v>68</v>
      </c>
      <c r="J332" s="28"/>
      <c r="K332" s="28"/>
      <c r="L332" s="29"/>
      <c r="M332" s="29"/>
      <c r="P332" s="161"/>
    </row>
    <row r="333" spans="1:16" s="28" customFormat="1" ht="12.75" outlineLevel="2">
      <c r="A333" s="101">
        <v>3</v>
      </c>
      <c r="B333" s="131">
        <v>2012</v>
      </c>
      <c r="C333" s="132" t="s">
        <v>362</v>
      </c>
      <c r="D333" s="132" t="s">
        <v>226</v>
      </c>
      <c r="E333" s="133" t="s">
        <v>422</v>
      </c>
      <c r="F333" s="133">
        <v>40972</v>
      </c>
      <c r="G333" s="132" t="s">
        <v>730</v>
      </c>
      <c r="H333" s="101">
        <v>7</v>
      </c>
      <c r="I333" s="134" t="s">
        <v>508</v>
      </c>
      <c r="L333" s="29"/>
      <c r="M333" s="29"/>
      <c r="P333" s="39"/>
    </row>
    <row r="334" spans="1:16" s="28" customFormat="1" ht="12.75" outlineLevel="1">
      <c r="A334" s="101"/>
      <c r="B334" s="131"/>
      <c r="C334" s="132"/>
      <c r="D334" s="132" t="s">
        <v>227</v>
      </c>
      <c r="E334" s="133"/>
      <c r="F334" s="133"/>
      <c r="G334" s="132"/>
      <c r="H334" s="101">
        <f>SUBTOTAL(9,H328:H333)</f>
        <v>42</v>
      </c>
      <c r="I334" s="134"/>
      <c r="L334" s="29"/>
      <c r="M334" s="29"/>
      <c r="P334" s="39"/>
    </row>
    <row r="335" spans="1:16" s="49" customFormat="1" ht="12.75" outlineLevel="2">
      <c r="A335" s="46">
        <v>3</v>
      </c>
      <c r="B335" s="47">
        <v>2011</v>
      </c>
      <c r="C335" s="54" t="s">
        <v>362</v>
      </c>
      <c r="D335" s="47" t="s">
        <v>465</v>
      </c>
      <c r="E335" s="54" t="s">
        <v>394</v>
      </c>
      <c r="F335" s="56">
        <v>40622</v>
      </c>
      <c r="G335" s="144" t="s">
        <v>776</v>
      </c>
      <c r="H335" s="46">
        <v>5</v>
      </c>
      <c r="I335" s="49" t="s">
        <v>396</v>
      </c>
      <c r="J335" s="134"/>
      <c r="P335" s="46"/>
    </row>
    <row r="336" spans="1:16" s="49" customFormat="1" ht="12.75" outlineLevel="2">
      <c r="A336" s="48">
        <v>5</v>
      </c>
      <c r="B336" s="47">
        <v>2011</v>
      </c>
      <c r="C336" s="54" t="s">
        <v>362</v>
      </c>
      <c r="D336" s="56" t="s">
        <v>465</v>
      </c>
      <c r="E336" s="54" t="s">
        <v>325</v>
      </c>
      <c r="F336" s="56">
        <v>40685</v>
      </c>
      <c r="G336" s="54" t="s">
        <v>803</v>
      </c>
      <c r="H336" s="46">
        <v>3</v>
      </c>
      <c r="I336" s="49" t="s">
        <v>281</v>
      </c>
      <c r="J336" s="134"/>
      <c r="P336" s="46"/>
    </row>
    <row r="337" spans="1:16" s="49" customFormat="1" ht="12.75" outlineLevel="1">
      <c r="A337" s="48"/>
      <c r="B337" s="47"/>
      <c r="C337" s="54"/>
      <c r="D337" s="56" t="s">
        <v>466</v>
      </c>
      <c r="E337" s="54"/>
      <c r="F337" s="56"/>
      <c r="G337" s="54"/>
      <c r="H337" s="46">
        <f>SUBTOTAL(9,H335:H336)</f>
        <v>8</v>
      </c>
      <c r="J337" s="134"/>
      <c r="P337" s="46"/>
    </row>
    <row r="338" spans="1:16" s="11" customFormat="1" ht="12.75" outlineLevel="2">
      <c r="A338" s="77">
        <v>11</v>
      </c>
      <c r="B338" s="78">
        <v>2010</v>
      </c>
      <c r="C338" s="108" t="s">
        <v>362</v>
      </c>
      <c r="D338" s="79" t="s">
        <v>138</v>
      </c>
      <c r="E338" s="79" t="s">
        <v>416</v>
      </c>
      <c r="F338" s="80">
        <v>40503</v>
      </c>
      <c r="G338" s="109" t="s">
        <v>653</v>
      </c>
      <c r="H338" s="77">
        <v>10</v>
      </c>
      <c r="I338" s="79" t="s">
        <v>458</v>
      </c>
      <c r="J338" s="10" t="s">
        <v>997</v>
      </c>
      <c r="K338" s="4"/>
      <c r="L338" s="3"/>
      <c r="M338" s="3"/>
      <c r="P338" s="8"/>
    </row>
    <row r="339" spans="1:16" s="11" customFormat="1" ht="12.75" outlineLevel="2">
      <c r="A339" s="77">
        <v>11</v>
      </c>
      <c r="B339" s="78">
        <v>2010</v>
      </c>
      <c r="C339" s="108" t="s">
        <v>362</v>
      </c>
      <c r="D339" s="79" t="s">
        <v>138</v>
      </c>
      <c r="E339" s="79" t="s">
        <v>416</v>
      </c>
      <c r="F339" s="80">
        <v>40503</v>
      </c>
      <c r="G339" s="109" t="s">
        <v>654</v>
      </c>
      <c r="H339" s="77">
        <v>10</v>
      </c>
      <c r="I339" s="79" t="s">
        <v>99</v>
      </c>
      <c r="J339" s="130"/>
      <c r="K339" s="2"/>
      <c r="L339" s="4"/>
      <c r="M339" s="4"/>
      <c r="P339" s="8"/>
    </row>
    <row r="340" spans="1:16" s="2" customFormat="1" ht="12.75" outlineLevel="2">
      <c r="A340" s="61">
        <v>10</v>
      </c>
      <c r="B340" s="70">
        <v>2011</v>
      </c>
      <c r="C340" s="68" t="s">
        <v>362</v>
      </c>
      <c r="D340" s="68" t="s">
        <v>138</v>
      </c>
      <c r="E340" s="71" t="s">
        <v>416</v>
      </c>
      <c r="F340" s="71">
        <v>40839</v>
      </c>
      <c r="G340" s="68" t="s">
        <v>894</v>
      </c>
      <c r="H340" s="61">
        <v>10</v>
      </c>
      <c r="I340" s="60" t="s">
        <v>99</v>
      </c>
      <c r="J340" s="130"/>
      <c r="L340" s="4"/>
      <c r="M340" s="4"/>
      <c r="P340" s="42"/>
    </row>
    <row r="341" spans="1:16" s="2" customFormat="1" ht="12.75" outlineLevel="2">
      <c r="A341" s="154">
        <v>3</v>
      </c>
      <c r="B341" s="173">
        <v>2012</v>
      </c>
      <c r="C341" s="174" t="s">
        <v>362</v>
      </c>
      <c r="D341" s="174" t="s">
        <v>138</v>
      </c>
      <c r="E341" s="175" t="s">
        <v>422</v>
      </c>
      <c r="F341" s="175">
        <v>40972</v>
      </c>
      <c r="G341" s="174" t="s">
        <v>1032</v>
      </c>
      <c r="H341" s="154">
        <v>7</v>
      </c>
      <c r="I341" s="125" t="s">
        <v>83</v>
      </c>
      <c r="J341" s="125"/>
      <c r="K341" s="125"/>
      <c r="L341" s="125"/>
      <c r="M341" s="125"/>
      <c r="P341" s="42"/>
    </row>
    <row r="342" spans="1:16" s="4" customFormat="1" ht="12.75" outlineLevel="2">
      <c r="A342" s="126">
        <v>10</v>
      </c>
      <c r="B342" s="127">
        <v>2012</v>
      </c>
      <c r="C342" s="128" t="s">
        <v>362</v>
      </c>
      <c r="D342" s="128" t="s">
        <v>138</v>
      </c>
      <c r="E342" s="129" t="s">
        <v>416</v>
      </c>
      <c r="F342" s="145">
        <v>41196</v>
      </c>
      <c r="G342" s="128" t="s">
        <v>1499</v>
      </c>
      <c r="H342" s="126">
        <v>10</v>
      </c>
      <c r="I342" s="130" t="s">
        <v>442</v>
      </c>
      <c r="J342" s="146"/>
      <c r="K342" s="146"/>
      <c r="L342" s="146"/>
      <c r="M342" s="146"/>
      <c r="P342" s="1"/>
    </row>
    <row r="343" spans="1:16" s="4" customFormat="1" ht="12.75" outlineLevel="2">
      <c r="A343" s="126">
        <v>10</v>
      </c>
      <c r="B343" s="127">
        <v>2012</v>
      </c>
      <c r="C343" s="128" t="s">
        <v>362</v>
      </c>
      <c r="D343" s="128" t="s">
        <v>138</v>
      </c>
      <c r="E343" s="129" t="s">
        <v>416</v>
      </c>
      <c r="F343" s="145">
        <v>41196</v>
      </c>
      <c r="G343" s="128" t="s">
        <v>1500</v>
      </c>
      <c r="H343" s="126">
        <v>7</v>
      </c>
      <c r="I343" s="130" t="s">
        <v>471</v>
      </c>
      <c r="J343" s="146"/>
      <c r="K343" s="146"/>
      <c r="L343" s="146"/>
      <c r="M343" s="146"/>
      <c r="P343" s="1"/>
    </row>
    <row r="344" spans="1:16" s="4" customFormat="1" ht="12.75" outlineLevel="2">
      <c r="A344" s="126">
        <v>10</v>
      </c>
      <c r="B344" s="127">
        <v>2012</v>
      </c>
      <c r="C344" s="128" t="s">
        <v>362</v>
      </c>
      <c r="D344" s="128" t="s">
        <v>138</v>
      </c>
      <c r="E344" s="129" t="s">
        <v>416</v>
      </c>
      <c r="F344" s="145">
        <v>41196</v>
      </c>
      <c r="G344" s="128" t="s">
        <v>1501</v>
      </c>
      <c r="H344" s="126">
        <v>10</v>
      </c>
      <c r="I344" s="130" t="s">
        <v>99</v>
      </c>
      <c r="J344" s="146"/>
      <c r="K344" s="146"/>
      <c r="L344" s="146"/>
      <c r="M344" s="146"/>
      <c r="P344" s="1"/>
    </row>
    <row r="345" spans="1:16" s="130" customFormat="1" ht="12.75" outlineLevel="2">
      <c r="A345" s="126">
        <v>10</v>
      </c>
      <c r="B345" s="127">
        <v>2012</v>
      </c>
      <c r="C345" s="128" t="s">
        <v>362</v>
      </c>
      <c r="D345" s="128" t="s">
        <v>138</v>
      </c>
      <c r="E345" s="129" t="s">
        <v>416</v>
      </c>
      <c r="F345" s="145">
        <v>41196</v>
      </c>
      <c r="G345" s="128" t="s">
        <v>1502</v>
      </c>
      <c r="H345" s="126">
        <v>7</v>
      </c>
      <c r="I345" s="130" t="s">
        <v>102</v>
      </c>
      <c r="J345" s="146"/>
      <c r="K345" s="146"/>
      <c r="L345" s="146"/>
      <c r="M345" s="146"/>
      <c r="P345" s="126"/>
    </row>
    <row r="346" spans="1:16" s="130" customFormat="1" ht="12.75" outlineLevel="1">
      <c r="A346" s="126"/>
      <c r="B346" s="127"/>
      <c r="C346" s="128"/>
      <c r="D346" s="128" t="s">
        <v>139</v>
      </c>
      <c r="E346" s="129"/>
      <c r="F346" s="145"/>
      <c r="G346" s="128"/>
      <c r="H346" s="126">
        <f>SUBTOTAL(9,H338:H345)</f>
        <v>71</v>
      </c>
      <c r="J346" s="146"/>
      <c r="K346" s="146"/>
      <c r="L346" s="146"/>
      <c r="M346" s="146"/>
      <c r="P346" s="126"/>
    </row>
    <row r="347" spans="1:16" s="134" customFormat="1" ht="12.75" outlineLevel="2">
      <c r="A347" s="101">
        <v>10</v>
      </c>
      <c r="B347" s="131">
        <v>2012</v>
      </c>
      <c r="C347" s="132" t="s">
        <v>391</v>
      </c>
      <c r="D347" s="132" t="s">
        <v>1580</v>
      </c>
      <c r="E347" s="133" t="s">
        <v>395</v>
      </c>
      <c r="F347" s="143">
        <v>41210</v>
      </c>
      <c r="G347" s="132" t="s">
        <v>1581</v>
      </c>
      <c r="H347" s="101">
        <v>5</v>
      </c>
      <c r="I347" s="134" t="s">
        <v>461</v>
      </c>
      <c r="P347" s="101"/>
    </row>
    <row r="348" spans="1:16" s="134" customFormat="1" ht="12.75" outlineLevel="1">
      <c r="A348" s="101"/>
      <c r="B348" s="131"/>
      <c r="C348" s="132"/>
      <c r="D348" s="132" t="s">
        <v>1582</v>
      </c>
      <c r="E348" s="133"/>
      <c r="F348" s="143"/>
      <c r="G348" s="132"/>
      <c r="H348" s="101">
        <f>SUBTOTAL(9,H347:H347)</f>
        <v>5</v>
      </c>
      <c r="P348" s="101"/>
    </row>
    <row r="349" spans="1:16" s="142" customFormat="1" ht="12.75" outlineLevel="2">
      <c r="A349" s="136">
        <v>5</v>
      </c>
      <c r="B349" s="137">
        <v>2012</v>
      </c>
      <c r="C349" s="138" t="s">
        <v>363</v>
      </c>
      <c r="D349" s="139" t="s">
        <v>1147</v>
      </c>
      <c r="E349" s="139" t="s">
        <v>325</v>
      </c>
      <c r="F349" s="140">
        <v>41049</v>
      </c>
      <c r="G349" s="141" t="s">
        <v>1317</v>
      </c>
      <c r="H349" s="136">
        <v>3</v>
      </c>
      <c r="I349" s="139" t="s">
        <v>335</v>
      </c>
      <c r="P349" s="161"/>
    </row>
    <row r="350" spans="1:16" s="142" customFormat="1" ht="12.75" outlineLevel="2">
      <c r="A350" s="136">
        <v>5</v>
      </c>
      <c r="B350" s="137">
        <v>2012</v>
      </c>
      <c r="C350" s="138" t="s">
        <v>363</v>
      </c>
      <c r="D350" s="139" t="s">
        <v>1147</v>
      </c>
      <c r="E350" s="139" t="s">
        <v>325</v>
      </c>
      <c r="F350" s="140">
        <v>41049</v>
      </c>
      <c r="G350" s="141" t="s">
        <v>1318</v>
      </c>
      <c r="H350" s="136">
        <v>10</v>
      </c>
      <c r="I350" s="139" t="s">
        <v>255</v>
      </c>
      <c r="P350" s="161"/>
    </row>
    <row r="351" spans="1:16" s="28" customFormat="1" ht="12.75" outlineLevel="2">
      <c r="A351" s="136">
        <v>5</v>
      </c>
      <c r="B351" s="137">
        <v>2012</v>
      </c>
      <c r="C351" s="138" t="s">
        <v>363</v>
      </c>
      <c r="D351" s="139" t="s">
        <v>1147</v>
      </c>
      <c r="E351" s="139" t="s">
        <v>325</v>
      </c>
      <c r="F351" s="140">
        <v>41049</v>
      </c>
      <c r="G351" s="141" t="s">
        <v>1319</v>
      </c>
      <c r="H351" s="136">
        <v>7</v>
      </c>
      <c r="I351" s="139" t="s">
        <v>336</v>
      </c>
      <c r="J351" s="142"/>
      <c r="K351" s="142"/>
      <c r="L351" s="142"/>
      <c r="M351" s="142"/>
      <c r="P351" s="39"/>
    </row>
    <row r="352" spans="1:16" s="28" customFormat="1" ht="12.75" outlineLevel="2">
      <c r="A352" s="136">
        <v>5</v>
      </c>
      <c r="B352" s="137">
        <v>2012</v>
      </c>
      <c r="C352" s="138" t="s">
        <v>363</v>
      </c>
      <c r="D352" s="139" t="s">
        <v>1147</v>
      </c>
      <c r="E352" s="139" t="s">
        <v>1375</v>
      </c>
      <c r="F352" s="140">
        <v>41055</v>
      </c>
      <c r="G352" s="141" t="s">
        <v>1317</v>
      </c>
      <c r="H352" s="136">
        <v>5</v>
      </c>
      <c r="I352" s="139" t="s">
        <v>1389</v>
      </c>
      <c r="J352" s="142"/>
      <c r="K352" s="142"/>
      <c r="L352" s="142"/>
      <c r="M352" s="142"/>
      <c r="P352" s="39"/>
    </row>
    <row r="353" spans="1:16" s="28" customFormat="1" ht="12.75" outlineLevel="1">
      <c r="A353" s="136"/>
      <c r="B353" s="137"/>
      <c r="C353" s="138"/>
      <c r="D353" s="139" t="s">
        <v>1148</v>
      </c>
      <c r="E353" s="139"/>
      <c r="F353" s="140"/>
      <c r="G353" s="141"/>
      <c r="H353" s="136">
        <f>SUBTOTAL(9,H349:H352)</f>
        <v>25</v>
      </c>
      <c r="I353" s="139"/>
      <c r="J353" s="142"/>
      <c r="K353" s="142"/>
      <c r="L353" s="142"/>
      <c r="M353" s="142"/>
      <c r="P353" s="39"/>
    </row>
    <row r="354" spans="1:16" s="142" customFormat="1" ht="12.75" outlineLevel="2">
      <c r="A354" s="101">
        <v>10</v>
      </c>
      <c r="B354" s="131">
        <v>2012</v>
      </c>
      <c r="C354" s="132" t="s">
        <v>362</v>
      </c>
      <c r="D354" s="132" t="s">
        <v>1503</v>
      </c>
      <c r="E354" s="133" t="s">
        <v>416</v>
      </c>
      <c r="F354" s="143">
        <v>41196</v>
      </c>
      <c r="G354" s="132" t="s">
        <v>1504</v>
      </c>
      <c r="H354" s="101">
        <v>10</v>
      </c>
      <c r="I354" s="134" t="s">
        <v>478</v>
      </c>
      <c r="J354" s="105"/>
      <c r="K354" s="105"/>
      <c r="L354" s="105"/>
      <c r="M354" s="105"/>
      <c r="P354" s="161"/>
    </row>
    <row r="355" spans="1:16" s="142" customFormat="1" ht="12.75" outlineLevel="2">
      <c r="A355" s="101">
        <v>10</v>
      </c>
      <c r="B355" s="131">
        <v>2012</v>
      </c>
      <c r="C355" s="132" t="s">
        <v>362</v>
      </c>
      <c r="D355" s="132" t="s">
        <v>1503</v>
      </c>
      <c r="E355" s="133" t="s">
        <v>416</v>
      </c>
      <c r="F355" s="143">
        <v>41196</v>
      </c>
      <c r="G355" s="132" t="s">
        <v>1505</v>
      </c>
      <c r="H355" s="101">
        <v>3</v>
      </c>
      <c r="I355" s="134" t="s">
        <v>480</v>
      </c>
      <c r="J355" s="105"/>
      <c r="K355" s="105"/>
      <c r="L355" s="105"/>
      <c r="M355" s="105"/>
      <c r="P355" s="161"/>
    </row>
    <row r="356" spans="1:16" s="142" customFormat="1" ht="12.75" outlineLevel="1">
      <c r="A356" s="101"/>
      <c r="B356" s="131"/>
      <c r="C356" s="132"/>
      <c r="D356" s="132" t="s">
        <v>1506</v>
      </c>
      <c r="E356" s="133"/>
      <c r="F356" s="143"/>
      <c r="G356" s="132"/>
      <c r="H356" s="101">
        <f>SUBTOTAL(9,H354:H355)</f>
        <v>13</v>
      </c>
      <c r="I356" s="134"/>
      <c r="J356" s="105"/>
      <c r="K356" s="105"/>
      <c r="L356" s="105"/>
      <c r="M356" s="105"/>
      <c r="P356" s="161"/>
    </row>
    <row r="357" spans="1:16" s="49" customFormat="1" ht="12.75" outlineLevel="2">
      <c r="A357" s="50">
        <v>11</v>
      </c>
      <c r="B357" s="51">
        <v>2010</v>
      </c>
      <c r="C357" s="148" t="s">
        <v>362</v>
      </c>
      <c r="D357" s="52" t="s">
        <v>655</v>
      </c>
      <c r="E357" s="52" t="s">
        <v>416</v>
      </c>
      <c r="F357" s="75">
        <v>40503</v>
      </c>
      <c r="G357" s="149" t="s">
        <v>656</v>
      </c>
      <c r="H357" s="50">
        <v>3</v>
      </c>
      <c r="I357" s="52" t="s">
        <v>410</v>
      </c>
      <c r="J357" s="28"/>
      <c r="K357" s="18"/>
      <c r="L357" s="17"/>
      <c r="M357" s="17"/>
      <c r="P357" s="46"/>
    </row>
    <row r="358" spans="1:16" s="49" customFormat="1" ht="12.75" outlineLevel="1">
      <c r="A358" s="50"/>
      <c r="B358" s="51"/>
      <c r="C358" s="148"/>
      <c r="D358" s="52" t="s">
        <v>657</v>
      </c>
      <c r="E358" s="52"/>
      <c r="F358" s="75"/>
      <c r="G358" s="149"/>
      <c r="H358" s="50">
        <f>SUBTOTAL(9,H357:H357)</f>
        <v>3</v>
      </c>
      <c r="I358" s="52"/>
      <c r="J358" s="28"/>
      <c r="K358" s="18"/>
      <c r="L358" s="17"/>
      <c r="M358" s="17"/>
      <c r="P358" s="46"/>
    </row>
    <row r="359" spans="1:16" s="134" customFormat="1" ht="12.75" outlineLevel="2">
      <c r="A359" s="40">
        <v>11</v>
      </c>
      <c r="B359" s="34">
        <v>2010</v>
      </c>
      <c r="C359" s="32" t="s">
        <v>391</v>
      </c>
      <c r="D359" s="33" t="s">
        <v>625</v>
      </c>
      <c r="E359" s="38" t="s">
        <v>395</v>
      </c>
      <c r="F359" s="33">
        <v>40489</v>
      </c>
      <c r="G359" s="32" t="s">
        <v>626</v>
      </c>
      <c r="H359" s="30">
        <v>5</v>
      </c>
      <c r="I359" s="32" t="s">
        <v>461</v>
      </c>
      <c r="J359" s="27"/>
      <c r="K359" s="18"/>
      <c r="L359" s="17"/>
      <c r="M359" s="17"/>
      <c r="P359" s="101"/>
    </row>
    <row r="360" spans="1:16" s="134" customFormat="1" ht="12.75" outlineLevel="1">
      <c r="A360" s="40"/>
      <c r="B360" s="34"/>
      <c r="C360" s="32"/>
      <c r="D360" s="33" t="s">
        <v>627</v>
      </c>
      <c r="E360" s="38"/>
      <c r="F360" s="33"/>
      <c r="G360" s="32"/>
      <c r="H360" s="30">
        <f>SUBTOTAL(9,H359:H359)</f>
        <v>5</v>
      </c>
      <c r="I360" s="32"/>
      <c r="J360" s="27"/>
      <c r="K360" s="18"/>
      <c r="L360" s="17"/>
      <c r="M360" s="17"/>
      <c r="P360" s="101"/>
    </row>
    <row r="361" spans="1:16" s="134" customFormat="1" ht="12.75" outlineLevel="2">
      <c r="A361" s="30">
        <v>3</v>
      </c>
      <c r="B361" s="31">
        <v>2010</v>
      </c>
      <c r="C361" s="32" t="s">
        <v>362</v>
      </c>
      <c r="D361" s="34" t="s">
        <v>436</v>
      </c>
      <c r="E361" s="38" t="s">
        <v>388</v>
      </c>
      <c r="F361" s="33">
        <v>40251</v>
      </c>
      <c r="G361" s="32" t="s">
        <v>113</v>
      </c>
      <c r="H361" s="30">
        <v>10</v>
      </c>
      <c r="I361" s="32" t="s">
        <v>396</v>
      </c>
      <c r="J361" s="27"/>
      <c r="K361" s="18"/>
      <c r="L361" s="17"/>
      <c r="M361" s="17"/>
      <c r="P361" s="101"/>
    </row>
    <row r="362" spans="1:16" s="29" customFormat="1" ht="12.75" outlineLevel="2">
      <c r="A362" s="46">
        <v>3</v>
      </c>
      <c r="B362" s="53">
        <v>2011</v>
      </c>
      <c r="C362" s="54" t="s">
        <v>362</v>
      </c>
      <c r="D362" s="47" t="s">
        <v>436</v>
      </c>
      <c r="E362" s="55" t="s">
        <v>388</v>
      </c>
      <c r="F362" s="56">
        <v>40615</v>
      </c>
      <c r="G362" s="54" t="s">
        <v>770</v>
      </c>
      <c r="H362" s="46">
        <v>10</v>
      </c>
      <c r="I362" s="54" t="s">
        <v>379</v>
      </c>
      <c r="J362" s="27"/>
      <c r="K362" s="18"/>
      <c r="L362" s="17"/>
      <c r="M362" s="17"/>
      <c r="P362" s="25"/>
    </row>
    <row r="363" spans="1:16" s="29" customFormat="1" ht="12.75" outlineLevel="2">
      <c r="A363" s="161">
        <v>3</v>
      </c>
      <c r="B363" s="162">
        <v>2012</v>
      </c>
      <c r="C363" s="163" t="s">
        <v>362</v>
      </c>
      <c r="D363" s="172" t="s">
        <v>436</v>
      </c>
      <c r="E363" s="176" t="s">
        <v>388</v>
      </c>
      <c r="F363" s="164">
        <v>40979</v>
      </c>
      <c r="G363" s="163" t="s">
        <v>1267</v>
      </c>
      <c r="H363" s="161">
        <v>10</v>
      </c>
      <c r="I363" s="163" t="s">
        <v>379</v>
      </c>
      <c r="J363" s="142"/>
      <c r="K363" s="142"/>
      <c r="L363" s="142"/>
      <c r="M363" s="142"/>
      <c r="P363" s="25"/>
    </row>
    <row r="364" spans="1:16" s="29" customFormat="1" ht="12.75" outlineLevel="2">
      <c r="A364" s="161">
        <v>3</v>
      </c>
      <c r="B364" s="162">
        <v>2012</v>
      </c>
      <c r="C364" s="163" t="s">
        <v>362</v>
      </c>
      <c r="D364" s="172" t="s">
        <v>436</v>
      </c>
      <c r="E364" s="176" t="s">
        <v>394</v>
      </c>
      <c r="F364" s="164">
        <v>40986</v>
      </c>
      <c r="G364" s="163" t="s">
        <v>1267</v>
      </c>
      <c r="H364" s="161">
        <v>10</v>
      </c>
      <c r="I364" s="163" t="s">
        <v>379</v>
      </c>
      <c r="J364" s="142"/>
      <c r="K364" s="142"/>
      <c r="L364" s="142"/>
      <c r="M364" s="142"/>
      <c r="P364" s="25"/>
    </row>
    <row r="365" spans="1:16" s="29" customFormat="1" ht="12.75" outlineLevel="1">
      <c r="A365" s="161"/>
      <c r="B365" s="162"/>
      <c r="C365" s="163"/>
      <c r="D365" s="172" t="s">
        <v>437</v>
      </c>
      <c r="E365" s="176"/>
      <c r="F365" s="164"/>
      <c r="G365" s="163"/>
      <c r="H365" s="161">
        <f>SUBTOTAL(9,H361:H364)</f>
        <v>40</v>
      </c>
      <c r="I365" s="163"/>
      <c r="J365" s="142"/>
      <c r="K365" s="142"/>
      <c r="L365" s="142"/>
      <c r="M365" s="142"/>
      <c r="P365" s="25"/>
    </row>
    <row r="366" spans="1:16" s="29" customFormat="1" ht="12.75" outlineLevel="2">
      <c r="A366" s="161">
        <v>10</v>
      </c>
      <c r="B366" s="162">
        <v>2012</v>
      </c>
      <c r="C366" s="163" t="s">
        <v>428</v>
      </c>
      <c r="D366" s="172" t="s">
        <v>1507</v>
      </c>
      <c r="E366" s="176" t="s">
        <v>433</v>
      </c>
      <c r="F366" s="164">
        <v>41202</v>
      </c>
      <c r="G366" s="163" t="s">
        <v>1508</v>
      </c>
      <c r="H366" s="161">
        <v>5</v>
      </c>
      <c r="I366" s="163" t="s">
        <v>985</v>
      </c>
      <c r="J366" s="142" t="s">
        <v>1465</v>
      </c>
      <c r="K366" s="142"/>
      <c r="L366" s="142"/>
      <c r="M366" s="142"/>
      <c r="P366" s="25"/>
    </row>
    <row r="367" spans="1:16" s="29" customFormat="1" ht="12.75" outlineLevel="1">
      <c r="A367" s="161"/>
      <c r="B367" s="162"/>
      <c r="C367" s="163"/>
      <c r="D367" s="172" t="s">
        <v>1509</v>
      </c>
      <c r="E367" s="176"/>
      <c r="F367" s="164"/>
      <c r="G367" s="163"/>
      <c r="H367" s="161">
        <f>SUBTOTAL(9,H366:H366)</f>
        <v>5</v>
      </c>
      <c r="I367" s="163"/>
      <c r="J367" s="142"/>
      <c r="K367" s="142"/>
      <c r="L367" s="142"/>
      <c r="M367" s="142"/>
      <c r="P367" s="25"/>
    </row>
    <row r="368" spans="1:16" s="142" customFormat="1" ht="12.75" outlineLevel="2">
      <c r="A368" s="161">
        <v>10</v>
      </c>
      <c r="B368" s="162">
        <v>2012</v>
      </c>
      <c r="C368" s="163" t="s">
        <v>428</v>
      </c>
      <c r="D368" s="172" t="s">
        <v>1510</v>
      </c>
      <c r="E368" s="176" t="s">
        <v>433</v>
      </c>
      <c r="F368" s="164">
        <v>41203</v>
      </c>
      <c r="G368" s="163" t="s">
        <v>1511</v>
      </c>
      <c r="H368" s="161">
        <v>5</v>
      </c>
      <c r="I368" s="163" t="s">
        <v>1512</v>
      </c>
      <c r="J368" s="142" t="s">
        <v>1465</v>
      </c>
      <c r="P368" s="161"/>
    </row>
    <row r="369" spans="1:16" s="142" customFormat="1" ht="12.75" outlineLevel="1">
      <c r="A369" s="161"/>
      <c r="B369" s="162"/>
      <c r="C369" s="163"/>
      <c r="D369" s="172" t="s">
        <v>1513</v>
      </c>
      <c r="E369" s="176"/>
      <c r="F369" s="164"/>
      <c r="G369" s="163"/>
      <c r="H369" s="161">
        <f>SUBTOTAL(9,H368:H368)</f>
        <v>5</v>
      </c>
      <c r="I369" s="163"/>
      <c r="P369" s="161"/>
    </row>
    <row r="370" spans="1:16" s="125" customFormat="1" ht="12.75" outlineLevel="2">
      <c r="A370" s="62">
        <v>11</v>
      </c>
      <c r="B370" s="63">
        <v>2010</v>
      </c>
      <c r="C370" s="65" t="s">
        <v>362</v>
      </c>
      <c r="D370" s="64" t="s">
        <v>257</v>
      </c>
      <c r="E370" s="86" t="s">
        <v>395</v>
      </c>
      <c r="F370" s="66">
        <v>40489</v>
      </c>
      <c r="G370" s="65" t="s">
        <v>628</v>
      </c>
      <c r="H370" s="62">
        <v>10</v>
      </c>
      <c r="I370" s="65" t="s">
        <v>460</v>
      </c>
      <c r="J370" s="10" t="s">
        <v>997</v>
      </c>
      <c r="K370" s="6"/>
      <c r="L370" s="9"/>
      <c r="M370" s="9"/>
      <c r="P370" s="154"/>
    </row>
    <row r="371" spans="1:16" s="125" customFormat="1" ht="12.75" outlineLevel="2">
      <c r="A371" s="77">
        <v>11</v>
      </c>
      <c r="B371" s="78">
        <v>2010</v>
      </c>
      <c r="C371" s="108" t="s">
        <v>362</v>
      </c>
      <c r="D371" s="79" t="s">
        <v>257</v>
      </c>
      <c r="E371" s="79" t="s">
        <v>416</v>
      </c>
      <c r="F371" s="80">
        <v>40503</v>
      </c>
      <c r="G371" s="109" t="s">
        <v>658</v>
      </c>
      <c r="H371" s="77">
        <v>7</v>
      </c>
      <c r="I371" s="79" t="s">
        <v>453</v>
      </c>
      <c r="J371" s="10"/>
      <c r="K371" s="6"/>
      <c r="L371" s="9"/>
      <c r="M371" s="9"/>
      <c r="P371" s="154"/>
    </row>
    <row r="372" spans="1:16" s="125" customFormat="1" ht="12.75" outlineLevel="2">
      <c r="A372" s="77">
        <v>11</v>
      </c>
      <c r="B372" s="78">
        <v>2010</v>
      </c>
      <c r="C372" s="108" t="s">
        <v>362</v>
      </c>
      <c r="D372" s="79" t="s">
        <v>257</v>
      </c>
      <c r="E372" s="79" t="s">
        <v>416</v>
      </c>
      <c r="F372" s="80">
        <v>40503</v>
      </c>
      <c r="G372" s="109" t="s">
        <v>659</v>
      </c>
      <c r="H372" s="77">
        <v>3</v>
      </c>
      <c r="I372" s="79" t="s">
        <v>403</v>
      </c>
      <c r="J372" s="11"/>
      <c r="K372" s="6"/>
      <c r="L372" s="9"/>
      <c r="M372" s="9"/>
      <c r="P372" s="154"/>
    </row>
    <row r="373" spans="1:16" s="125" customFormat="1" ht="12.75" outlineLevel="2">
      <c r="A373" s="77">
        <v>11</v>
      </c>
      <c r="B373" s="78">
        <v>2010</v>
      </c>
      <c r="C373" s="108" t="s">
        <v>362</v>
      </c>
      <c r="D373" s="79" t="s">
        <v>257</v>
      </c>
      <c r="E373" s="79" t="s">
        <v>416</v>
      </c>
      <c r="F373" s="80">
        <v>40503</v>
      </c>
      <c r="G373" s="109" t="s">
        <v>660</v>
      </c>
      <c r="H373" s="77">
        <v>3</v>
      </c>
      <c r="I373" s="79" t="s">
        <v>217</v>
      </c>
      <c r="J373" s="60"/>
      <c r="K373" s="6"/>
      <c r="L373" s="9"/>
      <c r="M373" s="9"/>
      <c r="P373" s="154"/>
    </row>
    <row r="374" spans="1:16" s="125" customFormat="1" ht="12.75" outlineLevel="2">
      <c r="A374" s="77">
        <v>11</v>
      </c>
      <c r="B374" s="78">
        <v>2010</v>
      </c>
      <c r="C374" s="108" t="s">
        <v>362</v>
      </c>
      <c r="D374" s="79" t="s">
        <v>257</v>
      </c>
      <c r="E374" s="79" t="s">
        <v>470</v>
      </c>
      <c r="F374" s="80">
        <v>40509</v>
      </c>
      <c r="G374" s="109" t="s">
        <v>660</v>
      </c>
      <c r="H374" s="77">
        <v>10</v>
      </c>
      <c r="I374" s="79" t="s">
        <v>460</v>
      </c>
      <c r="J374" s="2"/>
      <c r="K374" s="6"/>
      <c r="L374" s="9"/>
      <c r="M374" s="9"/>
      <c r="P374" s="154"/>
    </row>
    <row r="375" spans="1:16" s="4" customFormat="1" ht="12.75" outlineLevel="2">
      <c r="A375" s="177">
        <v>2</v>
      </c>
      <c r="B375" s="178">
        <v>2012</v>
      </c>
      <c r="C375" s="179" t="s">
        <v>362</v>
      </c>
      <c r="D375" s="180" t="s">
        <v>257</v>
      </c>
      <c r="E375" s="180" t="s">
        <v>390</v>
      </c>
      <c r="F375" s="181">
        <v>40943</v>
      </c>
      <c r="G375" s="182" t="s">
        <v>989</v>
      </c>
      <c r="H375" s="177">
        <v>10</v>
      </c>
      <c r="I375" s="180" t="s">
        <v>379</v>
      </c>
      <c r="J375" s="125"/>
      <c r="K375" s="125"/>
      <c r="L375" s="125"/>
      <c r="M375" s="125"/>
      <c r="P375" s="1"/>
    </row>
    <row r="376" spans="1:16" s="4" customFormat="1" ht="12.75" outlineLevel="2">
      <c r="A376" s="177">
        <v>2</v>
      </c>
      <c r="B376" s="178">
        <v>2012</v>
      </c>
      <c r="C376" s="179" t="s">
        <v>362</v>
      </c>
      <c r="D376" s="180" t="s">
        <v>257</v>
      </c>
      <c r="E376" s="180" t="s">
        <v>986</v>
      </c>
      <c r="F376" s="181">
        <v>40951</v>
      </c>
      <c r="G376" s="182" t="s">
        <v>989</v>
      </c>
      <c r="H376" s="177">
        <v>10</v>
      </c>
      <c r="I376" s="180" t="s">
        <v>379</v>
      </c>
      <c r="J376" s="125"/>
      <c r="K376" s="125"/>
      <c r="L376" s="125"/>
      <c r="M376" s="125"/>
      <c r="P376" s="1"/>
    </row>
    <row r="377" spans="1:16" s="4" customFormat="1" ht="12.75" outlineLevel="2">
      <c r="A377" s="177">
        <v>2</v>
      </c>
      <c r="B377" s="178">
        <v>2012</v>
      </c>
      <c r="C377" s="179" t="s">
        <v>362</v>
      </c>
      <c r="D377" s="180" t="s">
        <v>257</v>
      </c>
      <c r="E377" s="180" t="s">
        <v>386</v>
      </c>
      <c r="F377" s="181">
        <v>40958</v>
      </c>
      <c r="G377" s="182" t="s">
        <v>989</v>
      </c>
      <c r="H377" s="177">
        <v>10</v>
      </c>
      <c r="I377" s="180" t="s">
        <v>379</v>
      </c>
      <c r="J377" s="125"/>
      <c r="K377" s="125"/>
      <c r="L377" s="125"/>
      <c r="M377" s="125"/>
      <c r="P377" s="1"/>
    </row>
    <row r="378" spans="1:16" s="4" customFormat="1" ht="12.75" outlineLevel="2">
      <c r="A378" s="119">
        <v>5</v>
      </c>
      <c r="B378" s="120">
        <v>2012</v>
      </c>
      <c r="C378" s="121" t="s">
        <v>362</v>
      </c>
      <c r="D378" s="122" t="s">
        <v>257</v>
      </c>
      <c r="E378" s="122" t="s">
        <v>325</v>
      </c>
      <c r="F378" s="123">
        <v>41049</v>
      </c>
      <c r="G378" s="124" t="s">
        <v>1320</v>
      </c>
      <c r="H378" s="119">
        <v>3</v>
      </c>
      <c r="I378" s="122" t="s">
        <v>249</v>
      </c>
      <c r="J378" s="125"/>
      <c r="K378" s="125"/>
      <c r="L378" s="125"/>
      <c r="M378" s="125"/>
      <c r="P378" s="1"/>
    </row>
    <row r="379" spans="1:16" s="4" customFormat="1" ht="12.75" outlineLevel="2">
      <c r="A379" s="119">
        <v>5</v>
      </c>
      <c r="B379" s="120">
        <v>2012</v>
      </c>
      <c r="C379" s="121" t="s">
        <v>362</v>
      </c>
      <c r="D379" s="122" t="s">
        <v>257</v>
      </c>
      <c r="E379" s="122" t="s">
        <v>325</v>
      </c>
      <c r="F379" s="123">
        <v>41049</v>
      </c>
      <c r="G379" s="124" t="s">
        <v>989</v>
      </c>
      <c r="H379" s="119">
        <v>10</v>
      </c>
      <c r="I379" s="122" t="s">
        <v>328</v>
      </c>
      <c r="J379" s="125"/>
      <c r="K379" s="125"/>
      <c r="L379" s="125"/>
      <c r="M379" s="125"/>
      <c r="P379" s="1"/>
    </row>
    <row r="380" spans="1:16" s="11" customFormat="1" ht="12.75" outlineLevel="2">
      <c r="A380" s="119">
        <v>5</v>
      </c>
      <c r="B380" s="120">
        <v>2012</v>
      </c>
      <c r="C380" s="121" t="s">
        <v>362</v>
      </c>
      <c r="D380" s="122" t="s">
        <v>257</v>
      </c>
      <c r="E380" s="122" t="s">
        <v>1375</v>
      </c>
      <c r="F380" s="123">
        <v>41055</v>
      </c>
      <c r="G380" s="124" t="s">
        <v>989</v>
      </c>
      <c r="H380" s="119">
        <v>10</v>
      </c>
      <c r="I380" s="122" t="s">
        <v>1390</v>
      </c>
      <c r="J380" s="125"/>
      <c r="K380" s="125"/>
      <c r="L380" s="125"/>
      <c r="M380" s="125"/>
      <c r="P380" s="8"/>
    </row>
    <row r="381" spans="1:16" s="11" customFormat="1" ht="12.75" outlineLevel="1">
      <c r="A381" s="119"/>
      <c r="B381" s="120"/>
      <c r="C381" s="121"/>
      <c r="D381" s="122" t="s">
        <v>258</v>
      </c>
      <c r="E381" s="122"/>
      <c r="F381" s="123"/>
      <c r="G381" s="124"/>
      <c r="H381" s="119">
        <f>SUBTOTAL(9,H370:H380)</f>
        <v>86</v>
      </c>
      <c r="I381" s="122"/>
      <c r="J381" s="125"/>
      <c r="K381" s="125"/>
      <c r="L381" s="125"/>
      <c r="M381" s="125"/>
      <c r="P381" s="8"/>
    </row>
    <row r="382" spans="1:16" s="4" customFormat="1" ht="12.75" outlineLevel="2">
      <c r="A382" s="126">
        <v>3</v>
      </c>
      <c r="B382" s="127">
        <v>2012</v>
      </c>
      <c r="C382" s="128" t="s">
        <v>362</v>
      </c>
      <c r="D382" s="128" t="s">
        <v>1033</v>
      </c>
      <c r="E382" s="129" t="s">
        <v>422</v>
      </c>
      <c r="F382" s="129">
        <v>40972</v>
      </c>
      <c r="G382" s="128" t="s">
        <v>1034</v>
      </c>
      <c r="H382" s="126">
        <v>3</v>
      </c>
      <c r="I382" s="130" t="s">
        <v>492</v>
      </c>
      <c r="J382" s="9"/>
      <c r="K382" s="3"/>
      <c r="M382" s="9"/>
      <c r="P382" s="1"/>
    </row>
    <row r="383" spans="1:16" s="4" customFormat="1" ht="12.75" outlineLevel="2">
      <c r="A383" s="126">
        <v>3</v>
      </c>
      <c r="B383" s="127">
        <v>2012</v>
      </c>
      <c r="C383" s="128" t="s">
        <v>362</v>
      </c>
      <c r="D383" s="128" t="s">
        <v>1033</v>
      </c>
      <c r="E383" s="129" t="s">
        <v>315</v>
      </c>
      <c r="F383" s="129">
        <v>40978</v>
      </c>
      <c r="G383" s="128" t="s">
        <v>1259</v>
      </c>
      <c r="H383" s="126">
        <v>5</v>
      </c>
      <c r="I383" s="130" t="s">
        <v>376</v>
      </c>
      <c r="J383" s="7"/>
      <c r="K383" s="3"/>
      <c r="M383" s="9"/>
      <c r="P383" s="1"/>
    </row>
    <row r="384" spans="1:16" s="4" customFormat="1" ht="12.75" outlineLevel="2">
      <c r="A384" s="62">
        <v>3</v>
      </c>
      <c r="B384" s="63">
        <v>2010</v>
      </c>
      <c r="C384" s="65" t="s">
        <v>362</v>
      </c>
      <c r="D384" s="65" t="s">
        <v>521</v>
      </c>
      <c r="E384" s="66" t="s">
        <v>422</v>
      </c>
      <c r="F384" s="66">
        <v>40244</v>
      </c>
      <c r="G384" s="65" t="s">
        <v>31</v>
      </c>
      <c r="H384" s="62">
        <v>3</v>
      </c>
      <c r="I384" s="65" t="s">
        <v>423</v>
      </c>
      <c r="J384" s="10" t="s">
        <v>997</v>
      </c>
      <c r="K384" s="3"/>
      <c r="M384" s="9"/>
      <c r="P384" s="1"/>
    </row>
    <row r="385" spans="1:16" s="69" customFormat="1" ht="12.75" outlineLevel="2">
      <c r="A385" s="62">
        <v>3</v>
      </c>
      <c r="B385" s="63">
        <v>2010</v>
      </c>
      <c r="C385" s="65" t="s">
        <v>362</v>
      </c>
      <c r="D385" s="65" t="s">
        <v>521</v>
      </c>
      <c r="E385" s="66" t="s">
        <v>422</v>
      </c>
      <c r="F385" s="66">
        <v>40244</v>
      </c>
      <c r="G385" s="65" t="s">
        <v>32</v>
      </c>
      <c r="H385" s="62">
        <v>7</v>
      </c>
      <c r="I385" s="65" t="s">
        <v>169</v>
      </c>
      <c r="J385" s="2"/>
      <c r="K385" s="60"/>
      <c r="L385" s="60"/>
      <c r="M385" s="60"/>
      <c r="P385" s="62"/>
    </row>
    <row r="386" spans="1:16" s="4" customFormat="1" ht="12.75" outlineLevel="2">
      <c r="A386" s="62">
        <v>3</v>
      </c>
      <c r="B386" s="63">
        <v>2010</v>
      </c>
      <c r="C386" s="65" t="s">
        <v>362</v>
      </c>
      <c r="D386" s="65" t="s">
        <v>521</v>
      </c>
      <c r="E386" s="66" t="s">
        <v>366</v>
      </c>
      <c r="F386" s="66">
        <v>40321</v>
      </c>
      <c r="G386" s="65" t="s">
        <v>571</v>
      </c>
      <c r="H386" s="62">
        <v>7</v>
      </c>
      <c r="I386" s="69" t="s">
        <v>284</v>
      </c>
      <c r="J386" s="3"/>
      <c r="K386" s="6"/>
      <c r="M386" s="9"/>
      <c r="P386" s="1"/>
    </row>
    <row r="387" spans="1:16" s="4" customFormat="1" ht="12.75" outlineLevel="2">
      <c r="A387" s="61">
        <v>2</v>
      </c>
      <c r="B387" s="70">
        <v>2011</v>
      </c>
      <c r="C387" s="68" t="s">
        <v>362</v>
      </c>
      <c r="D387" s="68" t="s">
        <v>521</v>
      </c>
      <c r="E387" s="71" t="s">
        <v>386</v>
      </c>
      <c r="F387" s="71">
        <v>40595</v>
      </c>
      <c r="G387" s="68" t="s">
        <v>702</v>
      </c>
      <c r="H387" s="61">
        <v>5</v>
      </c>
      <c r="I387" s="60" t="s">
        <v>387</v>
      </c>
      <c r="J387" s="130"/>
      <c r="K387" s="130"/>
      <c r="L387" s="130"/>
      <c r="M387" s="130"/>
      <c r="P387" s="1"/>
    </row>
    <row r="388" spans="1:16" s="125" customFormat="1" ht="12.75" outlineLevel="2">
      <c r="A388" s="85">
        <v>5</v>
      </c>
      <c r="B388" s="67">
        <v>2011</v>
      </c>
      <c r="C388" s="68" t="s">
        <v>362</v>
      </c>
      <c r="D388" s="71" t="s">
        <v>521</v>
      </c>
      <c r="E388" s="68" t="s">
        <v>325</v>
      </c>
      <c r="F388" s="71">
        <v>40685</v>
      </c>
      <c r="G388" s="68" t="s">
        <v>804</v>
      </c>
      <c r="H388" s="61">
        <v>10</v>
      </c>
      <c r="I388" s="60" t="s">
        <v>287</v>
      </c>
      <c r="J388" s="168"/>
      <c r="K388" s="168"/>
      <c r="L388" s="168"/>
      <c r="M388" s="168"/>
      <c r="P388" s="154"/>
    </row>
    <row r="389" spans="1:16" s="125" customFormat="1" ht="12.75" outlineLevel="2">
      <c r="A389" s="85">
        <v>5</v>
      </c>
      <c r="B389" s="67">
        <v>2011</v>
      </c>
      <c r="C389" s="68" t="s">
        <v>362</v>
      </c>
      <c r="D389" s="71" t="s">
        <v>521</v>
      </c>
      <c r="E389" s="68" t="s">
        <v>1380</v>
      </c>
      <c r="F389" s="71">
        <v>40691</v>
      </c>
      <c r="G389" s="68" t="s">
        <v>804</v>
      </c>
      <c r="H389" s="61">
        <v>10</v>
      </c>
      <c r="I389" s="60" t="s">
        <v>1391</v>
      </c>
      <c r="J389" s="168"/>
      <c r="K389" s="168"/>
      <c r="L389" s="168"/>
      <c r="M389" s="168"/>
      <c r="P389" s="154"/>
    </row>
    <row r="390" spans="1:16" s="125" customFormat="1" ht="12.75" outlineLevel="2">
      <c r="A390" s="119">
        <v>5</v>
      </c>
      <c r="B390" s="120">
        <v>2012</v>
      </c>
      <c r="C390" s="121" t="s">
        <v>362</v>
      </c>
      <c r="D390" s="122" t="s">
        <v>521</v>
      </c>
      <c r="E390" s="122" t="s">
        <v>325</v>
      </c>
      <c r="F390" s="123">
        <v>41049</v>
      </c>
      <c r="G390" s="124" t="s">
        <v>1321</v>
      </c>
      <c r="H390" s="119">
        <v>10</v>
      </c>
      <c r="I390" s="122" t="s">
        <v>287</v>
      </c>
      <c r="P390" s="154"/>
    </row>
    <row r="391" spans="1:16" s="4" customFormat="1" ht="12.75" outlineLevel="2">
      <c r="A391" s="119">
        <v>5</v>
      </c>
      <c r="B391" s="120">
        <v>2012</v>
      </c>
      <c r="C391" s="121" t="s">
        <v>362</v>
      </c>
      <c r="D391" s="122" t="s">
        <v>521</v>
      </c>
      <c r="E391" s="122" t="s">
        <v>325</v>
      </c>
      <c r="F391" s="123">
        <v>41049</v>
      </c>
      <c r="G391" s="124" t="s">
        <v>1322</v>
      </c>
      <c r="H391" s="119">
        <v>3</v>
      </c>
      <c r="I391" s="122" t="s">
        <v>280</v>
      </c>
      <c r="J391" s="125"/>
      <c r="K391" s="125"/>
      <c r="L391" s="125"/>
      <c r="M391" s="125"/>
      <c r="P391" s="1"/>
    </row>
    <row r="392" spans="1:16" s="4" customFormat="1" ht="12.75" outlineLevel="2">
      <c r="A392" s="119">
        <v>11</v>
      </c>
      <c r="B392" s="120">
        <v>2012</v>
      </c>
      <c r="C392" s="121" t="s">
        <v>362</v>
      </c>
      <c r="D392" s="122" t="s">
        <v>521</v>
      </c>
      <c r="E392" s="122" t="s">
        <v>222</v>
      </c>
      <c r="F392" s="123">
        <v>41230</v>
      </c>
      <c r="G392" s="124" t="s">
        <v>1606</v>
      </c>
      <c r="H392" s="119">
        <v>10</v>
      </c>
      <c r="I392" s="122" t="s">
        <v>460</v>
      </c>
      <c r="J392" s="125"/>
      <c r="K392" s="125"/>
      <c r="L392" s="125"/>
      <c r="M392" s="125"/>
      <c r="P392" s="1"/>
    </row>
    <row r="393" spans="1:16" s="4" customFormat="1" ht="12.75" outlineLevel="1">
      <c r="A393" s="119"/>
      <c r="B393" s="120"/>
      <c r="C393" s="121"/>
      <c r="D393" s="122" t="s">
        <v>1514</v>
      </c>
      <c r="E393" s="122"/>
      <c r="F393" s="123"/>
      <c r="G393" s="124"/>
      <c r="H393" s="119">
        <f>SUBTOTAL(9,H382:H392)</f>
        <v>73</v>
      </c>
      <c r="I393" s="122"/>
      <c r="J393" s="125"/>
      <c r="K393" s="125"/>
      <c r="L393" s="125"/>
      <c r="M393" s="125"/>
      <c r="P393" s="1"/>
    </row>
    <row r="394" spans="1:16" s="29" customFormat="1" ht="12.75" outlineLevel="2">
      <c r="A394" s="30">
        <v>3</v>
      </c>
      <c r="B394" s="31">
        <v>2010</v>
      </c>
      <c r="C394" s="32" t="s">
        <v>363</v>
      </c>
      <c r="D394" s="32" t="s">
        <v>74</v>
      </c>
      <c r="E394" s="33" t="s">
        <v>422</v>
      </c>
      <c r="F394" s="33">
        <v>40244</v>
      </c>
      <c r="G394" s="32" t="s">
        <v>33</v>
      </c>
      <c r="H394" s="30">
        <v>3</v>
      </c>
      <c r="I394" s="32" t="s">
        <v>490</v>
      </c>
      <c r="J394" s="28"/>
      <c r="K394" s="18"/>
      <c r="L394" s="18"/>
      <c r="M394" s="18"/>
      <c r="P394" s="25"/>
    </row>
    <row r="395" spans="1:16" s="29" customFormat="1" ht="12.75" outlineLevel="2">
      <c r="A395" s="30">
        <v>3</v>
      </c>
      <c r="B395" s="31">
        <v>2010</v>
      </c>
      <c r="C395" s="32" t="s">
        <v>363</v>
      </c>
      <c r="D395" s="32" t="s">
        <v>74</v>
      </c>
      <c r="E395" s="33" t="s">
        <v>366</v>
      </c>
      <c r="F395" s="33">
        <v>40321</v>
      </c>
      <c r="G395" s="32" t="s">
        <v>572</v>
      </c>
      <c r="H395" s="30">
        <v>10</v>
      </c>
      <c r="I395" s="35" t="s">
        <v>286</v>
      </c>
      <c r="J395" s="28"/>
      <c r="K395" s="49"/>
      <c r="L395" s="49"/>
      <c r="M395" s="49"/>
      <c r="P395" s="25"/>
    </row>
    <row r="396" spans="1:16" s="29" customFormat="1" ht="12.75" outlineLevel="2">
      <c r="A396" s="30">
        <v>3</v>
      </c>
      <c r="B396" s="31">
        <v>2010</v>
      </c>
      <c r="C396" s="32" t="s">
        <v>363</v>
      </c>
      <c r="D396" s="32" t="s">
        <v>74</v>
      </c>
      <c r="E396" s="33" t="s">
        <v>366</v>
      </c>
      <c r="F396" s="33">
        <v>40321</v>
      </c>
      <c r="G396" s="32" t="s">
        <v>573</v>
      </c>
      <c r="H396" s="30">
        <v>10</v>
      </c>
      <c r="I396" s="35" t="s">
        <v>534</v>
      </c>
      <c r="J396" s="28"/>
      <c r="K396" s="49"/>
      <c r="L396" s="49"/>
      <c r="M396" s="49"/>
      <c r="P396" s="25"/>
    </row>
    <row r="397" spans="1:16" s="29" customFormat="1" ht="12.75" outlineLevel="2">
      <c r="A397" s="30">
        <v>3</v>
      </c>
      <c r="B397" s="31">
        <v>2010</v>
      </c>
      <c r="C397" s="32" t="s">
        <v>363</v>
      </c>
      <c r="D397" s="32" t="s">
        <v>74</v>
      </c>
      <c r="E397" s="33" t="s">
        <v>366</v>
      </c>
      <c r="F397" s="33">
        <v>40321</v>
      </c>
      <c r="G397" s="32" t="s">
        <v>574</v>
      </c>
      <c r="H397" s="30">
        <v>10</v>
      </c>
      <c r="I397" s="35" t="s">
        <v>242</v>
      </c>
      <c r="J397" s="26"/>
      <c r="K397" s="28"/>
      <c r="L397" s="27"/>
      <c r="M397" s="27"/>
      <c r="P397" s="25"/>
    </row>
    <row r="398" spans="1:16" s="29" customFormat="1" ht="12.75" outlineLevel="2">
      <c r="A398" s="30">
        <v>3</v>
      </c>
      <c r="B398" s="31">
        <v>2010</v>
      </c>
      <c r="C398" s="32" t="s">
        <v>363</v>
      </c>
      <c r="D398" s="32" t="s">
        <v>74</v>
      </c>
      <c r="E398" s="33" t="s">
        <v>1382</v>
      </c>
      <c r="F398" s="33">
        <v>40328</v>
      </c>
      <c r="G398" s="32" t="s">
        <v>574</v>
      </c>
      <c r="H398" s="30">
        <v>10</v>
      </c>
      <c r="I398" s="35" t="s">
        <v>1392</v>
      </c>
      <c r="J398" s="26"/>
      <c r="K398" s="27"/>
      <c r="L398" s="27"/>
      <c r="M398" s="27"/>
      <c r="P398" s="25"/>
    </row>
    <row r="399" spans="1:16" s="35" customFormat="1" ht="12.75" outlineLevel="2">
      <c r="A399" s="30">
        <v>6</v>
      </c>
      <c r="B399" s="31">
        <v>2010</v>
      </c>
      <c r="C399" s="32" t="s">
        <v>363</v>
      </c>
      <c r="D399" s="32" t="s">
        <v>74</v>
      </c>
      <c r="E399" s="33" t="s">
        <v>375</v>
      </c>
      <c r="F399" s="33">
        <v>40348</v>
      </c>
      <c r="G399" s="32" t="s">
        <v>549</v>
      </c>
      <c r="H399" s="30">
        <v>5</v>
      </c>
      <c r="I399" s="32" t="s">
        <v>364</v>
      </c>
      <c r="J399" s="27"/>
      <c r="K399" s="28"/>
      <c r="L399" s="27"/>
      <c r="M399" s="27"/>
      <c r="P399" s="30"/>
    </row>
    <row r="400" spans="1:16" s="29" customFormat="1" ht="12.75" outlineLevel="2">
      <c r="A400" s="50">
        <v>11</v>
      </c>
      <c r="B400" s="51">
        <v>2010</v>
      </c>
      <c r="C400" s="148" t="s">
        <v>363</v>
      </c>
      <c r="D400" s="52" t="s">
        <v>74</v>
      </c>
      <c r="E400" s="52" t="s">
        <v>416</v>
      </c>
      <c r="F400" s="75">
        <v>40503</v>
      </c>
      <c r="G400" s="149" t="s">
        <v>661</v>
      </c>
      <c r="H400" s="50">
        <v>10</v>
      </c>
      <c r="I400" s="52" t="s">
        <v>443</v>
      </c>
      <c r="J400" s="27"/>
      <c r="K400" s="134"/>
      <c r="L400" s="134"/>
      <c r="M400" s="134"/>
      <c r="P400" s="25"/>
    </row>
    <row r="401" spans="1:16" s="29" customFormat="1" ht="12.75" outlineLevel="2">
      <c r="A401" s="50">
        <v>11</v>
      </c>
      <c r="B401" s="51">
        <v>2010</v>
      </c>
      <c r="C401" s="148" t="s">
        <v>363</v>
      </c>
      <c r="D401" s="52" t="s">
        <v>74</v>
      </c>
      <c r="E401" s="52" t="s">
        <v>416</v>
      </c>
      <c r="F401" s="75">
        <v>40503</v>
      </c>
      <c r="G401" s="149" t="s">
        <v>662</v>
      </c>
      <c r="H401" s="50">
        <v>10</v>
      </c>
      <c r="I401" s="52" t="s">
        <v>475</v>
      </c>
      <c r="J401" s="27"/>
      <c r="K401" s="134"/>
      <c r="L401" s="134"/>
      <c r="M401" s="134"/>
      <c r="P401" s="25"/>
    </row>
    <row r="402" spans="1:16" s="29" customFormat="1" ht="12.75" outlineLevel="2">
      <c r="A402" s="46">
        <v>3</v>
      </c>
      <c r="B402" s="47">
        <v>2011</v>
      </c>
      <c r="C402" s="54" t="s">
        <v>363</v>
      </c>
      <c r="D402" s="47" t="s">
        <v>74</v>
      </c>
      <c r="E402" s="54" t="s">
        <v>422</v>
      </c>
      <c r="F402" s="56">
        <v>40608</v>
      </c>
      <c r="G402" s="144" t="s">
        <v>572</v>
      </c>
      <c r="H402" s="46">
        <v>10</v>
      </c>
      <c r="I402" s="49" t="s">
        <v>500</v>
      </c>
      <c r="J402" s="28"/>
      <c r="K402" s="49"/>
      <c r="L402" s="49"/>
      <c r="M402" s="49"/>
      <c r="P402" s="25"/>
    </row>
    <row r="403" spans="1:16" s="49" customFormat="1" ht="12.75" outlineLevel="2">
      <c r="A403" s="46">
        <v>10</v>
      </c>
      <c r="B403" s="53">
        <v>2011</v>
      </c>
      <c r="C403" s="54" t="s">
        <v>363</v>
      </c>
      <c r="D403" s="54" t="s">
        <v>74</v>
      </c>
      <c r="E403" s="56" t="s">
        <v>416</v>
      </c>
      <c r="F403" s="56">
        <v>40839</v>
      </c>
      <c r="G403" s="54" t="s">
        <v>895</v>
      </c>
      <c r="H403" s="46">
        <v>10</v>
      </c>
      <c r="I403" s="49" t="s">
        <v>444</v>
      </c>
      <c r="J403" s="28"/>
      <c r="K403" s="26"/>
      <c r="L403" s="26"/>
      <c r="M403" s="26"/>
      <c r="P403" s="46"/>
    </row>
    <row r="404" spans="1:16" s="49" customFormat="1" ht="12.75" outlineLevel="2">
      <c r="A404" s="46">
        <v>10</v>
      </c>
      <c r="B404" s="53">
        <v>2011</v>
      </c>
      <c r="C404" s="54" t="s">
        <v>363</v>
      </c>
      <c r="D404" s="54" t="s">
        <v>74</v>
      </c>
      <c r="E404" s="56" t="s">
        <v>416</v>
      </c>
      <c r="F404" s="56">
        <v>40839</v>
      </c>
      <c r="G404" s="54" t="s">
        <v>896</v>
      </c>
      <c r="H404" s="46">
        <v>3</v>
      </c>
      <c r="I404" s="49" t="s">
        <v>897</v>
      </c>
      <c r="J404" s="134"/>
      <c r="K404" s="29"/>
      <c r="L404" s="27"/>
      <c r="M404" s="27"/>
      <c r="P404" s="46"/>
    </row>
    <row r="405" spans="1:16" s="18" customFormat="1" ht="12.75" outlineLevel="2">
      <c r="A405" s="136">
        <v>5</v>
      </c>
      <c r="B405" s="137">
        <v>2012</v>
      </c>
      <c r="C405" s="138" t="s">
        <v>363</v>
      </c>
      <c r="D405" s="139" t="s">
        <v>74</v>
      </c>
      <c r="E405" s="139" t="s">
        <v>325</v>
      </c>
      <c r="F405" s="140">
        <v>41049</v>
      </c>
      <c r="G405" s="141" t="s">
        <v>895</v>
      </c>
      <c r="H405" s="136">
        <v>10</v>
      </c>
      <c r="I405" s="139" t="s">
        <v>278</v>
      </c>
      <c r="J405" s="142"/>
      <c r="K405" s="142"/>
      <c r="L405" s="142"/>
      <c r="M405" s="142"/>
      <c r="P405" s="19"/>
    </row>
    <row r="406" spans="1:16" s="29" customFormat="1" ht="12.75" outlineLevel="2">
      <c r="A406" s="136">
        <v>5</v>
      </c>
      <c r="B406" s="137">
        <v>2012</v>
      </c>
      <c r="C406" s="138" t="s">
        <v>363</v>
      </c>
      <c r="D406" s="139" t="s">
        <v>74</v>
      </c>
      <c r="E406" s="139" t="s">
        <v>325</v>
      </c>
      <c r="F406" s="140">
        <v>41049</v>
      </c>
      <c r="G406" s="141" t="s">
        <v>1323</v>
      </c>
      <c r="H406" s="136">
        <v>3</v>
      </c>
      <c r="I406" s="139" t="s">
        <v>1324</v>
      </c>
      <c r="J406" s="142"/>
      <c r="K406" s="142"/>
      <c r="L406" s="142"/>
      <c r="M406" s="142"/>
      <c r="P406" s="25"/>
    </row>
    <row r="407" spans="1:16" s="29" customFormat="1" ht="12.75" outlineLevel="2">
      <c r="A407" s="136">
        <v>5</v>
      </c>
      <c r="B407" s="137">
        <v>2012</v>
      </c>
      <c r="C407" s="138" t="s">
        <v>363</v>
      </c>
      <c r="D407" s="139" t="s">
        <v>74</v>
      </c>
      <c r="E407" s="139" t="s">
        <v>325</v>
      </c>
      <c r="F407" s="140">
        <v>41049</v>
      </c>
      <c r="G407" s="141" t="s">
        <v>1325</v>
      </c>
      <c r="H407" s="136">
        <v>10</v>
      </c>
      <c r="I407" s="139" t="s">
        <v>1326</v>
      </c>
      <c r="J407" s="142"/>
      <c r="K407" s="142"/>
      <c r="L407" s="142"/>
      <c r="M407" s="142"/>
      <c r="P407" s="25"/>
    </row>
    <row r="408" spans="1:16" s="142" customFormat="1" ht="12.75" outlineLevel="2">
      <c r="A408" s="136">
        <v>5</v>
      </c>
      <c r="B408" s="137">
        <v>2012</v>
      </c>
      <c r="C408" s="138" t="s">
        <v>363</v>
      </c>
      <c r="D408" s="139" t="s">
        <v>74</v>
      </c>
      <c r="E408" s="139" t="s">
        <v>1375</v>
      </c>
      <c r="F408" s="140">
        <v>41055</v>
      </c>
      <c r="G408" s="141" t="s">
        <v>895</v>
      </c>
      <c r="H408" s="136">
        <v>10</v>
      </c>
      <c r="I408" s="139" t="s">
        <v>1393</v>
      </c>
      <c r="P408" s="161"/>
    </row>
    <row r="409" spans="1:16" s="142" customFormat="1" ht="12.75" outlineLevel="1">
      <c r="A409" s="136"/>
      <c r="B409" s="137"/>
      <c r="C409" s="138"/>
      <c r="D409" s="139" t="s">
        <v>75</v>
      </c>
      <c r="E409" s="139"/>
      <c r="F409" s="140"/>
      <c r="G409" s="141"/>
      <c r="H409" s="136">
        <f>SUBTOTAL(9,H394:H408)</f>
        <v>124</v>
      </c>
      <c r="I409" s="139"/>
      <c r="P409" s="161"/>
    </row>
    <row r="410" spans="1:16" s="142" customFormat="1" ht="12.75" outlineLevel="2">
      <c r="A410" s="30">
        <v>2</v>
      </c>
      <c r="B410" s="31">
        <v>2010</v>
      </c>
      <c r="C410" s="32" t="s">
        <v>363</v>
      </c>
      <c r="D410" s="34" t="s">
        <v>116</v>
      </c>
      <c r="E410" s="38" t="s">
        <v>390</v>
      </c>
      <c r="F410" s="33">
        <v>40222</v>
      </c>
      <c r="G410" s="32" t="s">
        <v>515</v>
      </c>
      <c r="H410" s="30">
        <v>5</v>
      </c>
      <c r="I410" s="32" t="s">
        <v>364</v>
      </c>
      <c r="J410" s="29"/>
      <c r="K410" s="28"/>
      <c r="L410" s="28"/>
      <c r="M410" s="28"/>
      <c r="P410" s="161"/>
    </row>
    <row r="411" spans="1:16" s="142" customFormat="1" ht="12.75" outlineLevel="2">
      <c r="A411" s="30">
        <v>3</v>
      </c>
      <c r="B411" s="31">
        <v>2010</v>
      </c>
      <c r="C411" s="32" t="s">
        <v>363</v>
      </c>
      <c r="D411" s="32" t="s">
        <v>116</v>
      </c>
      <c r="E411" s="33" t="s">
        <v>422</v>
      </c>
      <c r="F411" s="33">
        <v>40244</v>
      </c>
      <c r="G411" s="32" t="s">
        <v>34</v>
      </c>
      <c r="H411" s="30">
        <v>3</v>
      </c>
      <c r="I411" s="32" t="s">
        <v>174</v>
      </c>
      <c r="J411" s="29"/>
      <c r="K411" s="26"/>
      <c r="L411" s="26"/>
      <c r="M411" s="26"/>
      <c r="P411" s="161"/>
    </row>
    <row r="412" spans="1:16" s="142" customFormat="1" ht="12.75" outlineLevel="2">
      <c r="A412" s="30">
        <v>3</v>
      </c>
      <c r="B412" s="31">
        <v>2010</v>
      </c>
      <c r="C412" s="32" t="s">
        <v>363</v>
      </c>
      <c r="D412" s="32" t="s">
        <v>116</v>
      </c>
      <c r="E412" s="33" t="s">
        <v>422</v>
      </c>
      <c r="F412" s="33">
        <v>40244</v>
      </c>
      <c r="G412" s="32" t="s">
        <v>35</v>
      </c>
      <c r="H412" s="30">
        <v>7</v>
      </c>
      <c r="I412" s="32" t="s">
        <v>246</v>
      </c>
      <c r="J412" s="18"/>
      <c r="K412" s="28"/>
      <c r="L412" s="28"/>
      <c r="M412" s="28"/>
      <c r="P412" s="161"/>
    </row>
    <row r="413" spans="1:16" s="142" customFormat="1" ht="12.75" outlineLevel="2">
      <c r="A413" s="30">
        <v>3</v>
      </c>
      <c r="B413" s="31">
        <v>2010</v>
      </c>
      <c r="C413" s="32" t="s">
        <v>363</v>
      </c>
      <c r="D413" s="32" t="s">
        <v>116</v>
      </c>
      <c r="E413" s="33" t="s">
        <v>422</v>
      </c>
      <c r="F413" s="33">
        <v>40244</v>
      </c>
      <c r="G413" s="32" t="s">
        <v>36</v>
      </c>
      <c r="H413" s="30">
        <v>3</v>
      </c>
      <c r="I413" s="32" t="s">
        <v>81</v>
      </c>
      <c r="J413" s="134"/>
      <c r="K413" s="27"/>
      <c r="L413" s="28"/>
      <c r="M413" s="28"/>
      <c r="P413" s="161"/>
    </row>
    <row r="414" spans="1:13" ht="12.75" outlineLevel="2">
      <c r="A414" s="30">
        <v>3</v>
      </c>
      <c r="B414" s="31">
        <v>2010</v>
      </c>
      <c r="C414" s="32" t="s">
        <v>363</v>
      </c>
      <c r="D414" s="32" t="s">
        <v>116</v>
      </c>
      <c r="E414" s="33" t="s">
        <v>422</v>
      </c>
      <c r="F414" s="33">
        <v>40244</v>
      </c>
      <c r="G414" s="32" t="s">
        <v>37</v>
      </c>
      <c r="H414" s="30">
        <v>10</v>
      </c>
      <c r="I414" s="32" t="s">
        <v>531</v>
      </c>
      <c r="J414" s="134"/>
      <c r="K414" s="49"/>
      <c r="L414" s="49"/>
      <c r="M414" s="49"/>
    </row>
    <row r="415" spans="1:13" ht="12.75" outlineLevel="2">
      <c r="A415" s="30">
        <v>3</v>
      </c>
      <c r="B415" s="31">
        <v>2010</v>
      </c>
      <c r="C415" s="32" t="s">
        <v>363</v>
      </c>
      <c r="D415" s="32" t="s">
        <v>116</v>
      </c>
      <c r="E415" s="33" t="s">
        <v>422</v>
      </c>
      <c r="F415" s="33">
        <v>40244</v>
      </c>
      <c r="G415" s="32" t="s">
        <v>38</v>
      </c>
      <c r="H415" s="30">
        <v>7</v>
      </c>
      <c r="I415" s="32" t="s">
        <v>165</v>
      </c>
      <c r="J415" s="28"/>
      <c r="K415" s="27"/>
      <c r="L415" s="28"/>
      <c r="M415" s="28"/>
    </row>
    <row r="416" spans="1:13" ht="12.75" outlineLevel="2">
      <c r="A416" s="30">
        <v>3</v>
      </c>
      <c r="B416" s="31">
        <v>2010</v>
      </c>
      <c r="C416" s="32" t="s">
        <v>363</v>
      </c>
      <c r="D416" s="32" t="s">
        <v>116</v>
      </c>
      <c r="E416" s="33" t="s">
        <v>422</v>
      </c>
      <c r="F416" s="33">
        <v>40244</v>
      </c>
      <c r="G416" s="32" t="s">
        <v>39</v>
      </c>
      <c r="H416" s="30">
        <v>7</v>
      </c>
      <c r="I416" s="32" t="s">
        <v>499</v>
      </c>
      <c r="J416" s="18"/>
      <c r="K416" s="29"/>
      <c r="L416" s="28"/>
      <c r="M416" s="28"/>
    </row>
    <row r="417" spans="1:13" ht="12.75" outlineLevel="2">
      <c r="A417" s="30">
        <v>3</v>
      </c>
      <c r="B417" s="31">
        <v>2010</v>
      </c>
      <c r="C417" s="32" t="s">
        <v>363</v>
      </c>
      <c r="D417" s="32" t="s">
        <v>116</v>
      </c>
      <c r="E417" s="33" t="s">
        <v>422</v>
      </c>
      <c r="F417" s="33">
        <v>40244</v>
      </c>
      <c r="G417" s="32" t="s">
        <v>223</v>
      </c>
      <c r="H417" s="30">
        <v>3</v>
      </c>
      <c r="I417" s="32" t="s">
        <v>505</v>
      </c>
      <c r="J417" s="18"/>
      <c r="K417" s="28"/>
      <c r="L417" s="28"/>
      <c r="M417" s="28"/>
    </row>
    <row r="418" spans="1:16" s="142" customFormat="1" ht="12.75" outlineLevel="2">
      <c r="A418" s="30">
        <v>3</v>
      </c>
      <c r="B418" s="31">
        <v>2010</v>
      </c>
      <c r="C418" s="32" t="s">
        <v>363</v>
      </c>
      <c r="D418" s="32" t="s">
        <v>116</v>
      </c>
      <c r="E418" s="33" t="s">
        <v>422</v>
      </c>
      <c r="F418" s="33">
        <v>40244</v>
      </c>
      <c r="G418" s="32" t="s">
        <v>144</v>
      </c>
      <c r="H418" s="30">
        <v>7</v>
      </c>
      <c r="I418" s="32" t="s">
        <v>88</v>
      </c>
      <c r="J418" s="18"/>
      <c r="K418" s="28"/>
      <c r="L418" s="28"/>
      <c r="M418" s="28"/>
      <c r="P418" s="161"/>
    </row>
    <row r="419" spans="1:16" s="142" customFormat="1" ht="12.75" outlineLevel="2">
      <c r="A419" s="30">
        <v>3</v>
      </c>
      <c r="B419" s="31">
        <v>2010</v>
      </c>
      <c r="C419" s="32" t="s">
        <v>363</v>
      </c>
      <c r="D419" s="32" t="s">
        <v>116</v>
      </c>
      <c r="E419" s="33" t="s">
        <v>366</v>
      </c>
      <c r="F419" s="33">
        <v>40321</v>
      </c>
      <c r="G419" s="32" t="s">
        <v>575</v>
      </c>
      <c r="H419" s="30">
        <v>7</v>
      </c>
      <c r="I419" s="35" t="s">
        <v>523</v>
      </c>
      <c r="J419" s="18"/>
      <c r="K419" s="28"/>
      <c r="L419" s="28"/>
      <c r="M419" s="28"/>
      <c r="P419" s="161"/>
    </row>
    <row r="420" spans="1:16" s="125" customFormat="1" ht="12.75" outlineLevel="2">
      <c r="A420" s="62">
        <v>3</v>
      </c>
      <c r="B420" s="63">
        <v>2010</v>
      </c>
      <c r="C420" s="65" t="s">
        <v>363</v>
      </c>
      <c r="D420" s="65" t="s">
        <v>116</v>
      </c>
      <c r="E420" s="66" t="s">
        <v>366</v>
      </c>
      <c r="F420" s="66">
        <v>40321</v>
      </c>
      <c r="G420" s="65" t="s">
        <v>576</v>
      </c>
      <c r="H420" s="62">
        <v>10</v>
      </c>
      <c r="I420" s="69" t="s">
        <v>241</v>
      </c>
      <c r="J420" s="130"/>
      <c r="K420" s="9"/>
      <c r="L420" s="2"/>
      <c r="M420" s="2"/>
      <c r="P420" s="154"/>
    </row>
    <row r="421" spans="1:16" s="125" customFormat="1" ht="12.75" outlineLevel="2">
      <c r="A421" s="62">
        <v>3</v>
      </c>
      <c r="B421" s="63">
        <v>2010</v>
      </c>
      <c r="C421" s="65" t="s">
        <v>363</v>
      </c>
      <c r="D421" s="65" t="s">
        <v>116</v>
      </c>
      <c r="E421" s="66" t="s">
        <v>366</v>
      </c>
      <c r="F421" s="66">
        <v>40321</v>
      </c>
      <c r="G421" s="65" t="s">
        <v>121</v>
      </c>
      <c r="H421" s="62">
        <v>10</v>
      </c>
      <c r="I421" s="69" t="s">
        <v>328</v>
      </c>
      <c r="J421" s="2"/>
      <c r="K421" s="3"/>
      <c r="L421" s="2"/>
      <c r="M421" s="2"/>
      <c r="P421" s="154"/>
    </row>
    <row r="422" spans="1:16" s="9" customFormat="1" ht="12.75" outlineLevel="2">
      <c r="A422" s="62">
        <v>3</v>
      </c>
      <c r="B422" s="63">
        <v>2010</v>
      </c>
      <c r="C422" s="65" t="s">
        <v>363</v>
      </c>
      <c r="D422" s="65" t="s">
        <v>116</v>
      </c>
      <c r="E422" s="66" t="s">
        <v>366</v>
      </c>
      <c r="F422" s="66">
        <v>40321</v>
      </c>
      <c r="G422" s="65" t="s">
        <v>577</v>
      </c>
      <c r="H422" s="62">
        <v>7</v>
      </c>
      <c r="I422" s="69" t="s">
        <v>265</v>
      </c>
      <c r="J422" s="2"/>
      <c r="K422" s="2"/>
      <c r="L422" s="2"/>
      <c r="M422" s="2"/>
      <c r="P422" s="5"/>
    </row>
    <row r="423" spans="1:16" s="9" customFormat="1" ht="12.75" outlineLevel="2">
      <c r="A423" s="62">
        <v>3</v>
      </c>
      <c r="B423" s="63">
        <v>2010</v>
      </c>
      <c r="C423" s="65" t="s">
        <v>363</v>
      </c>
      <c r="D423" s="65" t="s">
        <v>116</v>
      </c>
      <c r="E423" s="66" t="s">
        <v>1382</v>
      </c>
      <c r="F423" s="66">
        <v>40328</v>
      </c>
      <c r="G423" s="65" t="s">
        <v>576</v>
      </c>
      <c r="H423" s="62">
        <v>15</v>
      </c>
      <c r="I423" s="69" t="s">
        <v>1394</v>
      </c>
      <c r="J423" s="3"/>
      <c r="K423" s="2"/>
      <c r="L423" s="2"/>
      <c r="M423" s="2"/>
      <c r="P423" s="5"/>
    </row>
    <row r="424" spans="1:16" s="9" customFormat="1" ht="12.75" outlineLevel="2">
      <c r="A424" s="62">
        <v>3</v>
      </c>
      <c r="B424" s="63">
        <v>2010</v>
      </c>
      <c r="C424" s="65" t="s">
        <v>363</v>
      </c>
      <c r="D424" s="65" t="s">
        <v>116</v>
      </c>
      <c r="E424" s="66" t="s">
        <v>1382</v>
      </c>
      <c r="F424" s="66">
        <v>40328</v>
      </c>
      <c r="G424" s="65" t="s">
        <v>577</v>
      </c>
      <c r="H424" s="62">
        <v>15</v>
      </c>
      <c r="I424" s="69" t="s">
        <v>1395</v>
      </c>
      <c r="J424" s="2"/>
      <c r="K424" s="2"/>
      <c r="L424" s="2"/>
      <c r="M424" s="2"/>
      <c r="P424" s="5"/>
    </row>
    <row r="425" spans="1:16" s="9" customFormat="1" ht="12.75" outlineLevel="2">
      <c r="A425" s="62">
        <v>11</v>
      </c>
      <c r="B425" s="63">
        <v>2010</v>
      </c>
      <c r="C425" s="65" t="s">
        <v>363</v>
      </c>
      <c r="D425" s="65" t="s">
        <v>116</v>
      </c>
      <c r="E425" s="66" t="s">
        <v>393</v>
      </c>
      <c r="F425" s="66">
        <v>40484</v>
      </c>
      <c r="G425" s="65" t="s">
        <v>629</v>
      </c>
      <c r="H425" s="62">
        <v>5</v>
      </c>
      <c r="I425" s="65" t="s">
        <v>364</v>
      </c>
      <c r="J425" s="130"/>
      <c r="K425" s="130"/>
      <c r="L425" s="130"/>
      <c r="M425" s="130"/>
      <c r="P425" s="5"/>
    </row>
    <row r="426" spans="1:16" s="9" customFormat="1" ht="12.75" outlineLevel="2">
      <c r="A426" s="62">
        <v>11</v>
      </c>
      <c r="B426" s="63">
        <v>2010</v>
      </c>
      <c r="C426" s="65" t="s">
        <v>363</v>
      </c>
      <c r="D426" s="65" t="s">
        <v>116</v>
      </c>
      <c r="E426" s="66" t="s">
        <v>393</v>
      </c>
      <c r="F426" s="66">
        <v>40484</v>
      </c>
      <c r="G426" s="65" t="s">
        <v>223</v>
      </c>
      <c r="H426" s="62">
        <v>5</v>
      </c>
      <c r="I426" s="65" t="s">
        <v>405</v>
      </c>
      <c r="J426" s="168"/>
      <c r="K426" s="168"/>
      <c r="L426" s="168"/>
      <c r="M426" s="168"/>
      <c r="P426" s="5"/>
    </row>
    <row r="427" spans="1:16" s="125" customFormat="1" ht="12.75" outlineLevel="2">
      <c r="A427" s="62">
        <v>11</v>
      </c>
      <c r="B427" s="63">
        <v>2010</v>
      </c>
      <c r="C427" s="65" t="s">
        <v>363</v>
      </c>
      <c r="D427" s="65" t="s">
        <v>116</v>
      </c>
      <c r="E427" s="66" t="s">
        <v>395</v>
      </c>
      <c r="F427" s="66">
        <v>40489</v>
      </c>
      <c r="G427" s="65" t="s">
        <v>630</v>
      </c>
      <c r="H427" s="62">
        <v>10</v>
      </c>
      <c r="I427" s="65" t="s">
        <v>379</v>
      </c>
      <c r="J427" s="10"/>
      <c r="K427" s="2"/>
      <c r="L427" s="2"/>
      <c r="M427" s="2"/>
      <c r="P427" s="154"/>
    </row>
    <row r="428" spans="1:16" s="125" customFormat="1" ht="12.75" outlineLevel="2">
      <c r="A428" s="85">
        <v>5</v>
      </c>
      <c r="B428" s="67">
        <v>2011</v>
      </c>
      <c r="C428" s="68" t="s">
        <v>363</v>
      </c>
      <c r="D428" s="71" t="s">
        <v>116</v>
      </c>
      <c r="E428" s="68" t="s">
        <v>325</v>
      </c>
      <c r="F428" s="71">
        <v>40685</v>
      </c>
      <c r="G428" s="68" t="s">
        <v>805</v>
      </c>
      <c r="H428" s="61">
        <v>3</v>
      </c>
      <c r="I428" s="60" t="s">
        <v>240</v>
      </c>
      <c r="J428" s="60"/>
      <c r="K428" s="2"/>
      <c r="L428" s="2"/>
      <c r="M428" s="2"/>
      <c r="P428" s="154"/>
    </row>
    <row r="429" spans="1:16" s="125" customFormat="1" ht="12.75" outlineLevel="2">
      <c r="A429" s="85">
        <v>5</v>
      </c>
      <c r="B429" s="67">
        <v>2011</v>
      </c>
      <c r="C429" s="68" t="s">
        <v>363</v>
      </c>
      <c r="D429" s="71" t="s">
        <v>116</v>
      </c>
      <c r="E429" s="68" t="s">
        <v>1380</v>
      </c>
      <c r="F429" s="71">
        <v>40691</v>
      </c>
      <c r="G429" s="68" t="s">
        <v>847</v>
      </c>
      <c r="H429" s="61">
        <v>10</v>
      </c>
      <c r="I429" s="60" t="s">
        <v>1396</v>
      </c>
      <c r="J429" s="10"/>
      <c r="K429" s="2"/>
      <c r="L429" s="2"/>
      <c r="M429" s="2"/>
      <c r="P429" s="154"/>
    </row>
    <row r="430" spans="1:16" s="125" customFormat="1" ht="12.75" outlineLevel="2">
      <c r="A430" s="119">
        <v>5</v>
      </c>
      <c r="B430" s="120">
        <v>2012</v>
      </c>
      <c r="C430" s="121" t="s">
        <v>363</v>
      </c>
      <c r="D430" s="122" t="s">
        <v>116</v>
      </c>
      <c r="E430" s="122" t="s">
        <v>325</v>
      </c>
      <c r="F430" s="123">
        <v>41049</v>
      </c>
      <c r="G430" s="124" t="s">
        <v>1327</v>
      </c>
      <c r="H430" s="119">
        <v>7</v>
      </c>
      <c r="I430" s="122" t="s">
        <v>529</v>
      </c>
      <c r="P430" s="154"/>
    </row>
    <row r="431" spans="1:16" s="125" customFormat="1" ht="12.75" outlineLevel="2">
      <c r="A431" s="119">
        <v>5</v>
      </c>
      <c r="B431" s="120">
        <v>2012</v>
      </c>
      <c r="C431" s="121" t="s">
        <v>363</v>
      </c>
      <c r="D431" s="122" t="s">
        <v>116</v>
      </c>
      <c r="E431" s="122" t="s">
        <v>325</v>
      </c>
      <c r="F431" s="123">
        <v>41049</v>
      </c>
      <c r="G431" s="124" t="s">
        <v>1328</v>
      </c>
      <c r="H431" s="119">
        <v>10</v>
      </c>
      <c r="I431" s="122" t="s">
        <v>0</v>
      </c>
      <c r="P431" s="154"/>
    </row>
    <row r="432" spans="1:16" s="125" customFormat="1" ht="12.75" outlineLevel="2">
      <c r="A432" s="119">
        <v>5</v>
      </c>
      <c r="B432" s="120">
        <v>2012</v>
      </c>
      <c r="C432" s="121" t="s">
        <v>363</v>
      </c>
      <c r="D432" s="122" t="s">
        <v>116</v>
      </c>
      <c r="E432" s="122" t="s">
        <v>325</v>
      </c>
      <c r="F432" s="123">
        <v>41049</v>
      </c>
      <c r="G432" s="124" t="s">
        <v>1329</v>
      </c>
      <c r="H432" s="119">
        <v>7</v>
      </c>
      <c r="I432" s="122" t="s">
        <v>786</v>
      </c>
      <c r="P432" s="154"/>
    </row>
    <row r="433" spans="1:16" s="9" customFormat="1" ht="12.75" outlineLevel="2">
      <c r="A433" s="119">
        <v>5</v>
      </c>
      <c r="B433" s="120">
        <v>2012</v>
      </c>
      <c r="C433" s="121" t="s">
        <v>363</v>
      </c>
      <c r="D433" s="122" t="s">
        <v>116</v>
      </c>
      <c r="E433" s="122" t="s">
        <v>325</v>
      </c>
      <c r="F433" s="123">
        <v>41049</v>
      </c>
      <c r="G433" s="124" t="s">
        <v>1330</v>
      </c>
      <c r="H433" s="119">
        <v>3</v>
      </c>
      <c r="I433" s="122" t="s">
        <v>233</v>
      </c>
      <c r="J433" s="125"/>
      <c r="K433" s="125"/>
      <c r="L433" s="125"/>
      <c r="M433" s="125"/>
      <c r="P433" s="5"/>
    </row>
    <row r="434" spans="1:16" s="60" customFormat="1" ht="12.75" outlineLevel="2">
      <c r="A434" s="119">
        <v>5</v>
      </c>
      <c r="B434" s="120">
        <v>2012</v>
      </c>
      <c r="C434" s="121" t="s">
        <v>363</v>
      </c>
      <c r="D434" s="122" t="s">
        <v>116</v>
      </c>
      <c r="E434" s="122" t="s">
        <v>1375</v>
      </c>
      <c r="F434" s="123">
        <v>41055</v>
      </c>
      <c r="G434" s="124" t="s">
        <v>1328</v>
      </c>
      <c r="H434" s="119">
        <v>5</v>
      </c>
      <c r="I434" s="122" t="s">
        <v>1397</v>
      </c>
      <c r="J434" s="125"/>
      <c r="K434" s="125"/>
      <c r="L434" s="125"/>
      <c r="M434" s="125"/>
      <c r="P434" s="61"/>
    </row>
    <row r="435" spans="1:16" s="60" customFormat="1" ht="12.75" outlineLevel="1">
      <c r="A435" s="119"/>
      <c r="B435" s="120"/>
      <c r="C435" s="121"/>
      <c r="D435" s="122" t="s">
        <v>136</v>
      </c>
      <c r="E435" s="122"/>
      <c r="F435" s="123"/>
      <c r="G435" s="124"/>
      <c r="H435" s="119">
        <f>SUBTOTAL(9,H410:H434)</f>
        <v>181</v>
      </c>
      <c r="I435" s="122"/>
      <c r="J435" s="125"/>
      <c r="K435" s="125"/>
      <c r="L435" s="125"/>
      <c r="M435" s="125"/>
      <c r="P435" s="61"/>
    </row>
    <row r="436" spans="1:16" s="9" customFormat="1" ht="12.75" outlineLevel="2">
      <c r="A436" s="119">
        <v>7</v>
      </c>
      <c r="B436" s="120">
        <v>2012</v>
      </c>
      <c r="C436" s="121" t="s">
        <v>362</v>
      </c>
      <c r="D436" s="122" t="s">
        <v>1452</v>
      </c>
      <c r="E436" s="122" t="s">
        <v>399</v>
      </c>
      <c r="F436" s="123">
        <v>41091</v>
      </c>
      <c r="G436" s="124" t="s">
        <v>1453</v>
      </c>
      <c r="H436" s="119">
        <v>5</v>
      </c>
      <c r="I436" s="122" t="s">
        <v>376</v>
      </c>
      <c r="J436" s="125"/>
      <c r="K436" s="125"/>
      <c r="L436" s="125"/>
      <c r="M436" s="125"/>
      <c r="P436" s="5"/>
    </row>
    <row r="437" spans="1:16" s="9" customFormat="1" ht="12.75" outlineLevel="1">
      <c r="A437" s="119"/>
      <c r="B437" s="120"/>
      <c r="C437" s="121"/>
      <c r="D437" s="122" t="s">
        <v>1454</v>
      </c>
      <c r="E437" s="122"/>
      <c r="F437" s="123"/>
      <c r="G437" s="124"/>
      <c r="H437" s="119">
        <f>SUBTOTAL(9,H436:H436)</f>
        <v>5</v>
      </c>
      <c r="I437" s="122"/>
      <c r="J437" s="125"/>
      <c r="K437" s="125"/>
      <c r="L437" s="125"/>
      <c r="M437" s="125"/>
      <c r="P437" s="5"/>
    </row>
    <row r="438" spans="1:16" s="130" customFormat="1" ht="12.75" outlineLevel="2">
      <c r="A438" s="61">
        <v>3</v>
      </c>
      <c r="B438" s="67">
        <v>2011</v>
      </c>
      <c r="C438" s="68" t="s">
        <v>362</v>
      </c>
      <c r="D438" s="67" t="s">
        <v>731</v>
      </c>
      <c r="E438" s="68" t="s">
        <v>422</v>
      </c>
      <c r="F438" s="71">
        <v>40608</v>
      </c>
      <c r="G438" s="165" t="s">
        <v>732</v>
      </c>
      <c r="H438" s="61">
        <v>3</v>
      </c>
      <c r="I438" s="60" t="s">
        <v>423</v>
      </c>
      <c r="K438" s="60"/>
      <c r="L438" s="60"/>
      <c r="M438" s="60"/>
      <c r="P438" s="126"/>
    </row>
    <row r="439" spans="1:16" s="168" customFormat="1" ht="12.75" outlineLevel="2">
      <c r="A439" s="61">
        <v>10</v>
      </c>
      <c r="B439" s="67">
        <v>2011</v>
      </c>
      <c r="C439" s="68" t="s">
        <v>362</v>
      </c>
      <c r="D439" s="67" t="s">
        <v>731</v>
      </c>
      <c r="E439" s="68" t="s">
        <v>222</v>
      </c>
      <c r="F439" s="71">
        <v>40824</v>
      </c>
      <c r="G439" s="165" t="s">
        <v>957</v>
      </c>
      <c r="H439" s="61">
        <v>5</v>
      </c>
      <c r="I439" s="60" t="s">
        <v>462</v>
      </c>
      <c r="J439" s="3"/>
      <c r="K439" s="2"/>
      <c r="L439" s="9"/>
      <c r="M439" s="9"/>
      <c r="P439" s="169"/>
    </row>
    <row r="440" spans="1:16" s="168" customFormat="1" ht="12.75" outlineLevel="1">
      <c r="A440" s="61"/>
      <c r="B440" s="67"/>
      <c r="C440" s="68"/>
      <c r="D440" s="67" t="s">
        <v>733</v>
      </c>
      <c r="E440" s="68"/>
      <c r="F440" s="71"/>
      <c r="G440" s="165"/>
      <c r="H440" s="61">
        <f>SUBTOTAL(9,H438:H439)</f>
        <v>8</v>
      </c>
      <c r="I440" s="60"/>
      <c r="J440" s="3"/>
      <c r="K440" s="2"/>
      <c r="L440" s="9"/>
      <c r="M440" s="9"/>
      <c r="P440" s="169"/>
    </row>
    <row r="441" spans="1:16" s="168" customFormat="1" ht="12.75" outlineLevel="2">
      <c r="A441" s="62">
        <v>2</v>
      </c>
      <c r="B441" s="63">
        <v>2010</v>
      </c>
      <c r="C441" s="65" t="s">
        <v>363</v>
      </c>
      <c r="D441" s="64" t="s">
        <v>259</v>
      </c>
      <c r="E441" s="86" t="s">
        <v>390</v>
      </c>
      <c r="F441" s="66">
        <v>40222</v>
      </c>
      <c r="G441" s="65" t="s">
        <v>323</v>
      </c>
      <c r="H441" s="62">
        <v>10</v>
      </c>
      <c r="I441" s="65" t="s">
        <v>396</v>
      </c>
      <c r="J441" s="4"/>
      <c r="K441" s="2"/>
      <c r="L441" s="2"/>
      <c r="M441" s="2"/>
      <c r="P441" s="169"/>
    </row>
    <row r="442" spans="1:16" s="9" customFormat="1" ht="12.75" outlineLevel="2">
      <c r="A442" s="62">
        <v>2</v>
      </c>
      <c r="B442" s="63">
        <v>2010</v>
      </c>
      <c r="C442" s="65" t="s">
        <v>363</v>
      </c>
      <c r="D442" s="65" t="s">
        <v>259</v>
      </c>
      <c r="E442" s="66" t="s">
        <v>386</v>
      </c>
      <c r="F442" s="66">
        <v>40229</v>
      </c>
      <c r="G442" s="65" t="s">
        <v>45</v>
      </c>
      <c r="H442" s="62">
        <v>10</v>
      </c>
      <c r="I442" s="65" t="s">
        <v>379</v>
      </c>
      <c r="J442" s="60"/>
      <c r="K442" s="2"/>
      <c r="L442" s="2"/>
      <c r="M442" s="2"/>
      <c r="P442" s="5"/>
    </row>
    <row r="443" spans="1:16" s="9" customFormat="1" ht="12.75" outlineLevel="2">
      <c r="A443" s="62">
        <v>2</v>
      </c>
      <c r="B443" s="63">
        <v>2010</v>
      </c>
      <c r="C443" s="65" t="s">
        <v>363</v>
      </c>
      <c r="D443" s="65" t="s">
        <v>259</v>
      </c>
      <c r="E443" s="66" t="s">
        <v>386</v>
      </c>
      <c r="F443" s="66">
        <v>40229</v>
      </c>
      <c r="G443" s="65" t="s">
        <v>40</v>
      </c>
      <c r="H443" s="62">
        <v>10</v>
      </c>
      <c r="I443" s="65" t="s">
        <v>396</v>
      </c>
      <c r="J443" s="60"/>
      <c r="K443" s="2"/>
      <c r="L443" s="2"/>
      <c r="M443" s="2"/>
      <c r="P443" s="5"/>
    </row>
    <row r="444" spans="1:16" s="125" customFormat="1" ht="12.75" outlineLevel="2">
      <c r="A444" s="62">
        <v>3</v>
      </c>
      <c r="B444" s="63">
        <v>2010</v>
      </c>
      <c r="C444" s="65" t="s">
        <v>363</v>
      </c>
      <c r="D444" s="65" t="s">
        <v>259</v>
      </c>
      <c r="E444" s="66" t="s">
        <v>422</v>
      </c>
      <c r="F444" s="66">
        <v>40244</v>
      </c>
      <c r="G444" s="65" t="s">
        <v>40</v>
      </c>
      <c r="H444" s="62">
        <v>7</v>
      </c>
      <c r="I444" s="65" t="s">
        <v>506</v>
      </c>
      <c r="J444" s="60"/>
      <c r="K444" s="7"/>
      <c r="L444" s="7"/>
      <c r="M444" s="7"/>
      <c r="P444" s="154"/>
    </row>
    <row r="445" spans="1:16" s="125" customFormat="1" ht="12.75" outlineLevel="2">
      <c r="A445" s="62">
        <v>3</v>
      </c>
      <c r="B445" s="63">
        <v>2010</v>
      </c>
      <c r="C445" s="65" t="s">
        <v>363</v>
      </c>
      <c r="D445" s="65" t="s">
        <v>259</v>
      </c>
      <c r="E445" s="66" t="s">
        <v>422</v>
      </c>
      <c r="F445" s="66">
        <v>40244</v>
      </c>
      <c r="G445" s="65" t="s">
        <v>260</v>
      </c>
      <c r="H445" s="62">
        <v>10</v>
      </c>
      <c r="I445" s="65" t="s">
        <v>500</v>
      </c>
      <c r="J445" s="69"/>
      <c r="K445" s="2"/>
      <c r="L445" s="3"/>
      <c r="M445" s="3"/>
      <c r="P445" s="154"/>
    </row>
    <row r="446" spans="1:16" s="18" customFormat="1" ht="12.75" outlineLevel="2">
      <c r="A446" s="30">
        <v>3</v>
      </c>
      <c r="B446" s="31">
        <v>2010</v>
      </c>
      <c r="C446" s="32" t="s">
        <v>363</v>
      </c>
      <c r="D446" s="32" t="s">
        <v>259</v>
      </c>
      <c r="E446" s="33" t="s">
        <v>422</v>
      </c>
      <c r="F446" s="33">
        <v>40244</v>
      </c>
      <c r="G446" s="32" t="s">
        <v>41</v>
      </c>
      <c r="H446" s="30">
        <v>10</v>
      </c>
      <c r="I446" s="32" t="s">
        <v>163</v>
      </c>
      <c r="J446" s="134"/>
      <c r="K446" s="28"/>
      <c r="L446" s="17"/>
      <c r="M446" s="17"/>
      <c r="P446" s="19"/>
    </row>
    <row r="447" spans="1:16" s="49" customFormat="1" ht="12.75" outlineLevel="2">
      <c r="A447" s="30">
        <v>3</v>
      </c>
      <c r="B447" s="31">
        <v>2010</v>
      </c>
      <c r="C447" s="32" t="s">
        <v>363</v>
      </c>
      <c r="D447" s="32" t="s">
        <v>259</v>
      </c>
      <c r="E447" s="33" t="s">
        <v>422</v>
      </c>
      <c r="F447" s="33">
        <v>40244</v>
      </c>
      <c r="G447" s="32" t="s">
        <v>42</v>
      </c>
      <c r="H447" s="30">
        <v>7</v>
      </c>
      <c r="I447" s="32" t="s">
        <v>70</v>
      </c>
      <c r="J447" s="134"/>
      <c r="K447" s="28"/>
      <c r="L447" s="17"/>
      <c r="M447" s="17"/>
      <c r="P447" s="46"/>
    </row>
    <row r="448" spans="1:16" s="49" customFormat="1" ht="12.75" outlineLevel="2">
      <c r="A448" s="30">
        <v>3</v>
      </c>
      <c r="B448" s="31">
        <v>2010</v>
      </c>
      <c r="C448" s="32" t="s">
        <v>363</v>
      </c>
      <c r="D448" s="32" t="s">
        <v>259</v>
      </c>
      <c r="E448" s="33" t="s">
        <v>422</v>
      </c>
      <c r="F448" s="33">
        <v>40244</v>
      </c>
      <c r="G448" s="32" t="s">
        <v>307</v>
      </c>
      <c r="H448" s="30">
        <v>10</v>
      </c>
      <c r="I448" s="32" t="s">
        <v>166</v>
      </c>
      <c r="J448" s="29"/>
      <c r="K448" s="134"/>
      <c r="L448" s="134"/>
      <c r="M448" s="134"/>
      <c r="P448" s="46"/>
    </row>
    <row r="449" spans="1:16" s="27" customFormat="1" ht="12.75" outlineLevel="2">
      <c r="A449" s="30">
        <v>3</v>
      </c>
      <c r="B449" s="31">
        <v>2010</v>
      </c>
      <c r="C449" s="32" t="s">
        <v>363</v>
      </c>
      <c r="D449" s="32" t="s">
        <v>259</v>
      </c>
      <c r="E449" s="33" t="s">
        <v>422</v>
      </c>
      <c r="F449" s="33">
        <v>40244</v>
      </c>
      <c r="G449" s="32" t="s">
        <v>43</v>
      </c>
      <c r="H449" s="30">
        <v>7</v>
      </c>
      <c r="I449" s="32" t="s">
        <v>87</v>
      </c>
      <c r="J449" s="29"/>
      <c r="K449" s="28"/>
      <c r="L449" s="28"/>
      <c r="M449" s="28"/>
      <c r="P449" s="41"/>
    </row>
    <row r="450" spans="1:16" s="27" customFormat="1" ht="12.75" outlineLevel="2">
      <c r="A450" s="30">
        <v>3</v>
      </c>
      <c r="B450" s="31">
        <v>2010</v>
      </c>
      <c r="C450" s="32" t="s">
        <v>363</v>
      </c>
      <c r="D450" s="32" t="s">
        <v>259</v>
      </c>
      <c r="E450" s="33" t="s">
        <v>422</v>
      </c>
      <c r="F450" s="33">
        <v>40244</v>
      </c>
      <c r="G450" s="32" t="s">
        <v>44</v>
      </c>
      <c r="H450" s="30">
        <v>3</v>
      </c>
      <c r="I450" s="32" t="s">
        <v>494</v>
      </c>
      <c r="J450" s="29"/>
      <c r="K450" s="134"/>
      <c r="L450" s="134"/>
      <c r="M450" s="134"/>
      <c r="P450" s="41"/>
    </row>
    <row r="451" spans="1:16" s="27" customFormat="1" ht="12.75" outlineLevel="2">
      <c r="A451" s="30">
        <v>3</v>
      </c>
      <c r="B451" s="31">
        <v>2010</v>
      </c>
      <c r="C451" s="32" t="s">
        <v>363</v>
      </c>
      <c r="D451" s="32" t="s">
        <v>259</v>
      </c>
      <c r="E451" s="33" t="s">
        <v>315</v>
      </c>
      <c r="F451" s="33">
        <v>40250</v>
      </c>
      <c r="G451" s="32" t="s">
        <v>45</v>
      </c>
      <c r="H451" s="30">
        <v>10</v>
      </c>
      <c r="I451" s="32" t="s">
        <v>379</v>
      </c>
      <c r="J451" s="17"/>
      <c r="K451" s="18"/>
      <c r="L451" s="29"/>
      <c r="M451" s="29"/>
      <c r="P451" s="41"/>
    </row>
    <row r="452" spans="1:16" s="134" customFormat="1" ht="12.75" outlineLevel="2">
      <c r="A452" s="30">
        <v>3</v>
      </c>
      <c r="B452" s="31">
        <v>2010</v>
      </c>
      <c r="C452" s="32" t="s">
        <v>363</v>
      </c>
      <c r="D452" s="32" t="s">
        <v>259</v>
      </c>
      <c r="E452" s="33" t="s">
        <v>366</v>
      </c>
      <c r="F452" s="33">
        <v>40321</v>
      </c>
      <c r="G452" s="32" t="s">
        <v>45</v>
      </c>
      <c r="H452" s="30">
        <v>7</v>
      </c>
      <c r="I452" s="35" t="s">
        <v>337</v>
      </c>
      <c r="J452" s="17"/>
      <c r="K452" s="28"/>
      <c r="L452" s="29"/>
      <c r="M452" s="29"/>
      <c r="P452" s="101"/>
    </row>
    <row r="453" spans="1:16" s="134" customFormat="1" ht="12.75" outlineLevel="2">
      <c r="A453" s="46">
        <v>2</v>
      </c>
      <c r="B453" s="53">
        <v>2011</v>
      </c>
      <c r="C453" s="54" t="s">
        <v>363</v>
      </c>
      <c r="D453" s="54" t="s">
        <v>259</v>
      </c>
      <c r="E453" s="56" t="s">
        <v>390</v>
      </c>
      <c r="F453" s="56">
        <v>40586</v>
      </c>
      <c r="G453" s="54" t="s">
        <v>45</v>
      </c>
      <c r="H453" s="46">
        <v>5</v>
      </c>
      <c r="I453" s="49" t="s">
        <v>405</v>
      </c>
      <c r="J453" s="17"/>
      <c r="K453" s="28"/>
      <c r="L453" s="29"/>
      <c r="M453" s="29"/>
      <c r="P453" s="101"/>
    </row>
    <row r="454" spans="1:16" s="49" customFormat="1" ht="12.75" outlineLevel="2">
      <c r="A454" s="46">
        <v>3</v>
      </c>
      <c r="B454" s="47">
        <v>2011</v>
      </c>
      <c r="C454" s="54" t="s">
        <v>363</v>
      </c>
      <c r="D454" s="47" t="s">
        <v>259</v>
      </c>
      <c r="E454" s="54" t="s">
        <v>422</v>
      </c>
      <c r="F454" s="56">
        <v>40608</v>
      </c>
      <c r="G454" s="144" t="s">
        <v>40</v>
      </c>
      <c r="H454" s="46">
        <v>7</v>
      </c>
      <c r="I454" s="49" t="s">
        <v>506</v>
      </c>
      <c r="J454" s="17"/>
      <c r="K454" s="28"/>
      <c r="L454" s="29"/>
      <c r="M454" s="29"/>
      <c r="P454" s="46"/>
    </row>
    <row r="455" spans="1:16" s="26" customFormat="1" ht="12.75" outlineLevel="2">
      <c r="A455" s="46">
        <v>3</v>
      </c>
      <c r="B455" s="47">
        <v>2011</v>
      </c>
      <c r="C455" s="54" t="s">
        <v>363</v>
      </c>
      <c r="D455" s="47" t="s">
        <v>259</v>
      </c>
      <c r="E455" s="54" t="s">
        <v>422</v>
      </c>
      <c r="F455" s="56">
        <v>40608</v>
      </c>
      <c r="G455" s="144" t="s">
        <v>260</v>
      </c>
      <c r="H455" s="46">
        <v>7</v>
      </c>
      <c r="I455" s="49" t="s">
        <v>246</v>
      </c>
      <c r="J455" s="17"/>
      <c r="K455" s="28"/>
      <c r="L455" s="29"/>
      <c r="M455" s="29"/>
      <c r="P455" s="22"/>
    </row>
    <row r="456" spans="1:16" s="27" customFormat="1" ht="12.75" outlineLevel="2">
      <c r="A456" s="46">
        <v>3</v>
      </c>
      <c r="B456" s="47">
        <v>2011</v>
      </c>
      <c r="C456" s="54" t="s">
        <v>363</v>
      </c>
      <c r="D456" s="47" t="s">
        <v>259</v>
      </c>
      <c r="E456" s="54" t="s">
        <v>422</v>
      </c>
      <c r="F456" s="56">
        <v>40608</v>
      </c>
      <c r="G456" s="144" t="s">
        <v>734</v>
      </c>
      <c r="H456" s="46">
        <v>3</v>
      </c>
      <c r="I456" s="49" t="s">
        <v>90</v>
      </c>
      <c r="J456" s="17"/>
      <c r="K456" s="26"/>
      <c r="L456" s="26"/>
      <c r="M456" s="26"/>
      <c r="P456" s="41"/>
    </row>
    <row r="457" spans="1:16" s="142" customFormat="1" ht="12.75" outlineLevel="2">
      <c r="A457" s="46">
        <v>3</v>
      </c>
      <c r="B457" s="47">
        <v>2011</v>
      </c>
      <c r="C457" s="54" t="s">
        <v>363</v>
      </c>
      <c r="D457" s="47" t="s">
        <v>259</v>
      </c>
      <c r="E457" s="54" t="s">
        <v>422</v>
      </c>
      <c r="F457" s="56">
        <v>40608</v>
      </c>
      <c r="G457" s="144" t="s">
        <v>323</v>
      </c>
      <c r="H457" s="46">
        <v>10</v>
      </c>
      <c r="I457" s="49" t="s">
        <v>491</v>
      </c>
      <c r="J457" s="17"/>
      <c r="K457" s="26"/>
      <c r="L457" s="26"/>
      <c r="M457" s="26"/>
      <c r="P457" s="161"/>
    </row>
    <row r="458" spans="1:16" s="142" customFormat="1" ht="12.75" outlineLevel="2">
      <c r="A458" s="46">
        <v>3</v>
      </c>
      <c r="B458" s="47">
        <v>2011</v>
      </c>
      <c r="C458" s="54" t="s">
        <v>363</v>
      </c>
      <c r="D458" s="47" t="s">
        <v>259</v>
      </c>
      <c r="E458" s="54" t="s">
        <v>422</v>
      </c>
      <c r="F458" s="56">
        <v>40608</v>
      </c>
      <c r="G458" s="144" t="s">
        <v>307</v>
      </c>
      <c r="H458" s="46">
        <v>7</v>
      </c>
      <c r="I458" s="49" t="s">
        <v>87</v>
      </c>
      <c r="J458" s="28"/>
      <c r="K458" s="27"/>
      <c r="L458" s="27"/>
      <c r="M458" s="27"/>
      <c r="P458" s="161"/>
    </row>
    <row r="459" spans="1:16" s="142" customFormat="1" ht="12.75" outlineLevel="2">
      <c r="A459" s="46">
        <v>10</v>
      </c>
      <c r="B459" s="53">
        <v>2011</v>
      </c>
      <c r="C459" s="54" t="s">
        <v>363</v>
      </c>
      <c r="D459" s="54" t="s">
        <v>259</v>
      </c>
      <c r="E459" s="56" t="s">
        <v>416</v>
      </c>
      <c r="F459" s="56">
        <v>40839</v>
      </c>
      <c r="G459" s="54" t="s">
        <v>898</v>
      </c>
      <c r="H459" s="46">
        <v>3</v>
      </c>
      <c r="I459" s="49" t="s">
        <v>79</v>
      </c>
      <c r="J459" s="17"/>
      <c r="K459" s="27"/>
      <c r="L459" s="27"/>
      <c r="M459" s="27"/>
      <c r="P459" s="161"/>
    </row>
    <row r="460" spans="1:16" s="142" customFormat="1" ht="12.75" outlineLevel="2">
      <c r="A460" s="101">
        <v>3</v>
      </c>
      <c r="B460" s="131">
        <v>2012</v>
      </c>
      <c r="C460" s="132" t="s">
        <v>363</v>
      </c>
      <c r="D460" s="132" t="s">
        <v>259</v>
      </c>
      <c r="E460" s="133" t="s">
        <v>422</v>
      </c>
      <c r="F460" s="133">
        <v>40972</v>
      </c>
      <c r="G460" s="132" t="s">
        <v>323</v>
      </c>
      <c r="H460" s="101">
        <v>7</v>
      </c>
      <c r="I460" s="134" t="s">
        <v>165</v>
      </c>
      <c r="J460" s="49"/>
      <c r="K460" s="27"/>
      <c r="L460" s="27"/>
      <c r="M460" s="27"/>
      <c r="P460" s="161"/>
    </row>
    <row r="461" spans="1:16" s="28" customFormat="1" ht="12.75" outlineLevel="2">
      <c r="A461" s="101">
        <v>3</v>
      </c>
      <c r="B461" s="131">
        <v>2012</v>
      </c>
      <c r="C461" s="132" t="s">
        <v>363</v>
      </c>
      <c r="D461" s="132" t="s">
        <v>259</v>
      </c>
      <c r="E461" s="133" t="s">
        <v>422</v>
      </c>
      <c r="F461" s="133">
        <v>40972</v>
      </c>
      <c r="G461" s="132" t="s">
        <v>1035</v>
      </c>
      <c r="H461" s="101">
        <v>7</v>
      </c>
      <c r="I461" s="134" t="s">
        <v>87</v>
      </c>
      <c r="P461" s="39"/>
    </row>
    <row r="462" spans="1:16" s="26" customFormat="1" ht="12.75" outlineLevel="2">
      <c r="A462" s="101">
        <v>3</v>
      </c>
      <c r="B462" s="131">
        <v>2012</v>
      </c>
      <c r="C462" s="132" t="s">
        <v>363</v>
      </c>
      <c r="D462" s="132" t="s">
        <v>259</v>
      </c>
      <c r="E462" s="133" t="s">
        <v>422</v>
      </c>
      <c r="F462" s="133">
        <v>40972</v>
      </c>
      <c r="G462" s="132" t="s">
        <v>307</v>
      </c>
      <c r="H462" s="101">
        <v>3</v>
      </c>
      <c r="I462" s="134" t="s">
        <v>494</v>
      </c>
      <c r="J462" s="29"/>
      <c r="K462" s="28"/>
      <c r="L462" s="28"/>
      <c r="M462" s="28"/>
      <c r="P462" s="22"/>
    </row>
    <row r="463" spans="1:16" s="26" customFormat="1" ht="12.75" outlineLevel="1">
      <c r="A463" s="101"/>
      <c r="B463" s="131"/>
      <c r="C463" s="132"/>
      <c r="D463" s="132" t="s">
        <v>261</v>
      </c>
      <c r="E463" s="133"/>
      <c r="F463" s="133"/>
      <c r="G463" s="132"/>
      <c r="H463" s="101">
        <f>SUBTOTAL(9,H441:H462)</f>
        <v>160</v>
      </c>
      <c r="I463" s="134"/>
      <c r="J463" s="29"/>
      <c r="K463" s="28"/>
      <c r="L463" s="28"/>
      <c r="M463" s="28"/>
      <c r="P463" s="22"/>
    </row>
    <row r="464" spans="1:16" s="28" customFormat="1" ht="12.75" outlineLevel="2">
      <c r="A464" s="50">
        <v>11</v>
      </c>
      <c r="B464" s="51">
        <v>2010</v>
      </c>
      <c r="C464" s="148" t="s">
        <v>391</v>
      </c>
      <c r="D464" s="52" t="s">
        <v>698</v>
      </c>
      <c r="E464" s="52" t="s">
        <v>416</v>
      </c>
      <c r="F464" s="75">
        <v>40503</v>
      </c>
      <c r="G464" s="149" t="s">
        <v>663</v>
      </c>
      <c r="H464" s="50">
        <v>7</v>
      </c>
      <c r="I464" s="52" t="s">
        <v>404</v>
      </c>
      <c r="J464" s="26"/>
      <c r="K464" s="134"/>
      <c r="L464" s="134"/>
      <c r="M464" s="134"/>
      <c r="P464" s="39"/>
    </row>
    <row r="465" spans="1:16" s="28" customFormat="1" ht="12.75" outlineLevel="2">
      <c r="A465" s="57">
        <v>11</v>
      </c>
      <c r="B465" s="58">
        <v>2010</v>
      </c>
      <c r="C465" s="150" t="s">
        <v>391</v>
      </c>
      <c r="D465" s="59" t="s">
        <v>698</v>
      </c>
      <c r="E465" s="59" t="s">
        <v>373</v>
      </c>
      <c r="F465" s="76">
        <v>40622</v>
      </c>
      <c r="G465" s="151" t="s">
        <v>777</v>
      </c>
      <c r="H465" s="57">
        <v>5</v>
      </c>
      <c r="I465" s="59" t="s">
        <v>392</v>
      </c>
      <c r="J465" s="26"/>
      <c r="K465" s="29"/>
      <c r="L465" s="29"/>
      <c r="M465" s="29"/>
      <c r="P465" s="39"/>
    </row>
    <row r="466" spans="1:16" s="28" customFormat="1" ht="12.75" outlineLevel="1">
      <c r="A466" s="57"/>
      <c r="B466" s="58"/>
      <c r="C466" s="150"/>
      <c r="D466" s="59" t="s">
        <v>699</v>
      </c>
      <c r="E466" s="59"/>
      <c r="F466" s="76"/>
      <c r="G466" s="151"/>
      <c r="H466" s="57">
        <f>SUBTOTAL(9,H464:H465)</f>
        <v>12</v>
      </c>
      <c r="I466" s="59"/>
      <c r="J466" s="26"/>
      <c r="K466" s="29"/>
      <c r="L466" s="29"/>
      <c r="M466" s="29"/>
      <c r="P466" s="39"/>
    </row>
    <row r="467" spans="1:16" s="49" customFormat="1" ht="12.75" outlineLevel="2">
      <c r="A467" s="30">
        <v>3</v>
      </c>
      <c r="B467" s="34">
        <v>2010</v>
      </c>
      <c r="C467" s="32" t="s">
        <v>428</v>
      </c>
      <c r="D467" s="34" t="s">
        <v>7</v>
      </c>
      <c r="E467" s="32" t="s">
        <v>373</v>
      </c>
      <c r="F467" s="33">
        <v>40258</v>
      </c>
      <c r="G467" s="183" t="s">
        <v>8</v>
      </c>
      <c r="H467" s="30">
        <v>10</v>
      </c>
      <c r="I467" s="32" t="s">
        <v>379</v>
      </c>
      <c r="J467" s="26"/>
      <c r="K467" s="29"/>
      <c r="L467" s="29"/>
      <c r="M467" s="29"/>
      <c r="P467" s="46"/>
    </row>
    <row r="468" spans="1:16" s="28" customFormat="1" ht="12.75" outlineLevel="2">
      <c r="A468" s="101">
        <v>3</v>
      </c>
      <c r="B468" s="102">
        <v>2012</v>
      </c>
      <c r="C468" s="132" t="s">
        <v>428</v>
      </c>
      <c r="D468" s="102" t="s">
        <v>7</v>
      </c>
      <c r="E468" s="132" t="s">
        <v>373</v>
      </c>
      <c r="F468" s="133">
        <v>40986</v>
      </c>
      <c r="G468" s="170" t="s">
        <v>1282</v>
      </c>
      <c r="H468" s="101">
        <v>5</v>
      </c>
      <c r="I468" s="132" t="s">
        <v>486</v>
      </c>
      <c r="K468" s="29"/>
      <c r="L468" s="29"/>
      <c r="M468" s="29"/>
      <c r="P468" s="39"/>
    </row>
    <row r="469" spans="1:16" s="28" customFormat="1" ht="12.75" outlineLevel="1">
      <c r="A469" s="101"/>
      <c r="B469" s="102"/>
      <c r="C469" s="132"/>
      <c r="D469" s="102" t="s">
        <v>9</v>
      </c>
      <c r="E469" s="132"/>
      <c r="F469" s="133"/>
      <c r="G469" s="170"/>
      <c r="H469" s="101">
        <f>SUBTOTAL(9,H467:H468)</f>
        <v>15</v>
      </c>
      <c r="I469" s="132"/>
      <c r="K469" s="29"/>
      <c r="L469" s="29"/>
      <c r="M469" s="29"/>
      <c r="P469" s="39"/>
    </row>
    <row r="470" spans="1:16" s="28" customFormat="1" ht="12.75" outlineLevel="2">
      <c r="A470" s="136">
        <v>5</v>
      </c>
      <c r="B470" s="137">
        <v>2012</v>
      </c>
      <c r="C470" s="138" t="s">
        <v>363</v>
      </c>
      <c r="D470" s="139" t="s">
        <v>262</v>
      </c>
      <c r="E470" s="139" t="s">
        <v>325</v>
      </c>
      <c r="F470" s="140">
        <v>41049</v>
      </c>
      <c r="G470" s="141" t="s">
        <v>899</v>
      </c>
      <c r="H470" s="136">
        <v>7</v>
      </c>
      <c r="I470" s="139" t="s">
        <v>231</v>
      </c>
      <c r="J470" s="142"/>
      <c r="K470" s="142"/>
      <c r="L470" s="142"/>
      <c r="M470" s="142"/>
      <c r="P470" s="39"/>
    </row>
    <row r="471" spans="1:16" s="28" customFormat="1" ht="12.75" outlineLevel="2">
      <c r="A471" s="136">
        <v>5</v>
      </c>
      <c r="B471" s="137">
        <v>2012</v>
      </c>
      <c r="C471" s="138" t="s">
        <v>363</v>
      </c>
      <c r="D471" s="139" t="s">
        <v>262</v>
      </c>
      <c r="E471" s="139" t="s">
        <v>1375</v>
      </c>
      <c r="F471" s="140">
        <v>41055</v>
      </c>
      <c r="G471" s="141" t="s">
        <v>899</v>
      </c>
      <c r="H471" s="136">
        <v>5</v>
      </c>
      <c r="I471" s="139" t="s">
        <v>1398</v>
      </c>
      <c r="J471" s="142"/>
      <c r="K471" s="142"/>
      <c r="L471" s="142"/>
      <c r="M471" s="142"/>
      <c r="P471" s="39"/>
    </row>
    <row r="472" spans="1:16" s="28" customFormat="1" ht="12.75" outlineLevel="2">
      <c r="A472" s="136">
        <v>7</v>
      </c>
      <c r="B472" s="137">
        <v>2012</v>
      </c>
      <c r="C472" s="138" t="s">
        <v>363</v>
      </c>
      <c r="D472" s="139" t="s">
        <v>262</v>
      </c>
      <c r="E472" s="139" t="s">
        <v>378</v>
      </c>
      <c r="F472" s="140">
        <v>41104</v>
      </c>
      <c r="G472" s="141" t="s">
        <v>1457</v>
      </c>
      <c r="H472" s="136">
        <v>5</v>
      </c>
      <c r="I472" s="139" t="s">
        <v>364</v>
      </c>
      <c r="J472" s="142"/>
      <c r="K472" s="142"/>
      <c r="L472" s="142"/>
      <c r="M472" s="142"/>
      <c r="P472" s="39"/>
    </row>
    <row r="473" spans="1:16" s="28" customFormat="1" ht="12.75" outlineLevel="2">
      <c r="A473" s="101">
        <v>10</v>
      </c>
      <c r="B473" s="131">
        <v>2012</v>
      </c>
      <c r="C473" s="132" t="s">
        <v>363</v>
      </c>
      <c r="D473" s="132" t="s">
        <v>262</v>
      </c>
      <c r="E473" s="133" t="s">
        <v>416</v>
      </c>
      <c r="F473" s="143">
        <v>41196</v>
      </c>
      <c r="G473" s="132" t="s">
        <v>1515</v>
      </c>
      <c r="H473" s="101">
        <v>10</v>
      </c>
      <c r="I473" s="134" t="s">
        <v>452</v>
      </c>
      <c r="J473" s="105"/>
      <c r="K473" s="105"/>
      <c r="L473" s="105"/>
      <c r="M473" s="105"/>
      <c r="P473" s="39"/>
    </row>
    <row r="474" spans="1:16" s="28" customFormat="1" ht="12.75" outlineLevel="2">
      <c r="A474" s="101">
        <v>10</v>
      </c>
      <c r="B474" s="131">
        <v>2012</v>
      </c>
      <c r="C474" s="132" t="s">
        <v>363</v>
      </c>
      <c r="D474" s="132" t="s">
        <v>262</v>
      </c>
      <c r="E474" s="133" t="s">
        <v>416</v>
      </c>
      <c r="F474" s="143">
        <v>41196</v>
      </c>
      <c r="G474" s="132" t="s">
        <v>1516</v>
      </c>
      <c r="H474" s="101">
        <v>3</v>
      </c>
      <c r="I474" s="134" t="s">
        <v>445</v>
      </c>
      <c r="J474" s="105"/>
      <c r="K474" s="105"/>
      <c r="L474" s="105"/>
      <c r="M474" s="105"/>
      <c r="P474" s="39"/>
    </row>
    <row r="475" spans="1:16" s="28" customFormat="1" ht="12.75" outlineLevel="2">
      <c r="A475" s="101">
        <v>10</v>
      </c>
      <c r="B475" s="131">
        <v>2012</v>
      </c>
      <c r="C475" s="132" t="s">
        <v>363</v>
      </c>
      <c r="D475" s="132" t="s">
        <v>262</v>
      </c>
      <c r="E475" s="133" t="s">
        <v>416</v>
      </c>
      <c r="F475" s="143">
        <v>41196</v>
      </c>
      <c r="G475" s="132" t="s">
        <v>1517</v>
      </c>
      <c r="H475" s="101">
        <v>7</v>
      </c>
      <c r="I475" s="134" t="s">
        <v>943</v>
      </c>
      <c r="J475" s="105"/>
      <c r="K475" s="105"/>
      <c r="L475" s="105"/>
      <c r="M475" s="105"/>
      <c r="P475" s="39"/>
    </row>
    <row r="476" spans="1:16" s="28" customFormat="1" ht="12.75" outlineLevel="2">
      <c r="A476" s="101">
        <v>10</v>
      </c>
      <c r="B476" s="131">
        <v>2012</v>
      </c>
      <c r="C476" s="132" t="s">
        <v>363</v>
      </c>
      <c r="D476" s="132" t="s">
        <v>262</v>
      </c>
      <c r="E476" s="133" t="s">
        <v>416</v>
      </c>
      <c r="F476" s="143">
        <v>41196</v>
      </c>
      <c r="G476" s="132" t="s">
        <v>1518</v>
      </c>
      <c r="H476" s="101">
        <v>10</v>
      </c>
      <c r="I476" s="134" t="s">
        <v>458</v>
      </c>
      <c r="J476" s="105"/>
      <c r="K476" s="105"/>
      <c r="L476" s="105"/>
      <c r="M476" s="105"/>
      <c r="P476" s="39"/>
    </row>
    <row r="477" spans="1:16" s="28" customFormat="1" ht="12.75" outlineLevel="2">
      <c r="A477" s="101">
        <v>10</v>
      </c>
      <c r="B477" s="131">
        <v>2012</v>
      </c>
      <c r="C477" s="132" t="s">
        <v>363</v>
      </c>
      <c r="D477" s="132" t="s">
        <v>262</v>
      </c>
      <c r="E477" s="133" t="s">
        <v>416</v>
      </c>
      <c r="F477" s="143">
        <v>41196</v>
      </c>
      <c r="G477" s="132" t="s">
        <v>1519</v>
      </c>
      <c r="H477" s="101">
        <v>7</v>
      </c>
      <c r="I477" s="134" t="s">
        <v>411</v>
      </c>
      <c r="J477" s="105"/>
      <c r="K477" s="105"/>
      <c r="L477" s="105"/>
      <c r="M477" s="105"/>
      <c r="P477" s="39"/>
    </row>
    <row r="478" spans="1:16" s="28" customFormat="1" ht="12.75" outlineLevel="1">
      <c r="A478" s="101"/>
      <c r="B478" s="131"/>
      <c r="C478" s="132"/>
      <c r="D478" s="132" t="s">
        <v>264</v>
      </c>
      <c r="E478" s="133"/>
      <c r="F478" s="143"/>
      <c r="G478" s="132"/>
      <c r="H478" s="101">
        <f>SUBTOTAL(9,H470:H477)</f>
        <v>54</v>
      </c>
      <c r="I478" s="134"/>
      <c r="J478" s="105"/>
      <c r="K478" s="105"/>
      <c r="L478" s="105"/>
      <c r="M478" s="105"/>
      <c r="P478" s="39"/>
    </row>
    <row r="479" spans="1:16" s="28" customFormat="1" ht="12.75" outlineLevel="2">
      <c r="A479" s="30">
        <v>10</v>
      </c>
      <c r="B479" s="31">
        <v>2010</v>
      </c>
      <c r="C479" s="32" t="s">
        <v>428</v>
      </c>
      <c r="D479" s="34" t="s">
        <v>527</v>
      </c>
      <c r="E479" s="38" t="s">
        <v>222</v>
      </c>
      <c r="F479" s="33">
        <v>40460</v>
      </c>
      <c r="G479" s="32" t="s">
        <v>614</v>
      </c>
      <c r="H479" s="30">
        <v>5</v>
      </c>
      <c r="I479" s="32" t="s">
        <v>463</v>
      </c>
      <c r="K479" s="29"/>
      <c r="L479" s="29"/>
      <c r="M479" s="29"/>
      <c r="P479" s="39"/>
    </row>
    <row r="480" spans="1:16" s="134" customFormat="1" ht="12.75" outlineLevel="2">
      <c r="A480" s="46">
        <v>10</v>
      </c>
      <c r="B480" s="53">
        <v>2011</v>
      </c>
      <c r="C480" s="54" t="s">
        <v>428</v>
      </c>
      <c r="D480" s="47" t="s">
        <v>527</v>
      </c>
      <c r="E480" s="55" t="s">
        <v>222</v>
      </c>
      <c r="F480" s="56">
        <v>40824</v>
      </c>
      <c r="G480" s="54" t="s">
        <v>958</v>
      </c>
      <c r="H480" s="46">
        <v>5</v>
      </c>
      <c r="I480" s="54" t="s">
        <v>463</v>
      </c>
      <c r="J480" s="28"/>
      <c r="K480" s="27"/>
      <c r="L480" s="29"/>
      <c r="M480" s="29"/>
      <c r="P480" s="101"/>
    </row>
    <row r="481" spans="1:16" s="134" customFormat="1" ht="12.75" outlineLevel="1">
      <c r="A481" s="46"/>
      <c r="B481" s="53"/>
      <c r="C481" s="54"/>
      <c r="D481" s="47" t="s">
        <v>528</v>
      </c>
      <c r="E481" s="55"/>
      <c r="F481" s="56"/>
      <c r="G481" s="54"/>
      <c r="H481" s="46">
        <f>SUBTOTAL(9,H479:H480)</f>
        <v>10</v>
      </c>
      <c r="I481" s="54"/>
      <c r="J481" s="28"/>
      <c r="K481" s="27"/>
      <c r="L481" s="29"/>
      <c r="M481" s="29"/>
      <c r="P481" s="101"/>
    </row>
    <row r="482" spans="1:16" s="160" customFormat="1" ht="12.75" outlineLevel="2">
      <c r="A482" s="101">
        <v>7</v>
      </c>
      <c r="B482" s="131">
        <v>2012</v>
      </c>
      <c r="C482" s="132" t="s">
        <v>428</v>
      </c>
      <c r="D482" s="102" t="s">
        <v>1458</v>
      </c>
      <c r="E482" s="135" t="s">
        <v>378</v>
      </c>
      <c r="F482" s="133">
        <v>41104</v>
      </c>
      <c r="G482" s="132" t="s">
        <v>1459</v>
      </c>
      <c r="H482" s="101">
        <v>5</v>
      </c>
      <c r="I482" s="132" t="s">
        <v>486</v>
      </c>
      <c r="J482" s="134"/>
      <c r="K482" s="134"/>
      <c r="L482" s="134"/>
      <c r="M482" s="134"/>
      <c r="P482" s="159"/>
    </row>
    <row r="483" spans="1:16" s="160" customFormat="1" ht="12.75" outlineLevel="1">
      <c r="A483" s="101"/>
      <c r="B483" s="131"/>
      <c r="C483" s="132"/>
      <c r="D483" s="102" t="s">
        <v>1460</v>
      </c>
      <c r="E483" s="135"/>
      <c r="F483" s="133"/>
      <c r="G483" s="132"/>
      <c r="H483" s="101">
        <f>SUBTOTAL(9,H482:H482)</f>
        <v>5</v>
      </c>
      <c r="I483" s="132"/>
      <c r="J483" s="134"/>
      <c r="K483" s="134"/>
      <c r="L483" s="134"/>
      <c r="M483" s="134"/>
      <c r="P483" s="159"/>
    </row>
    <row r="484" spans="1:16" s="28" customFormat="1" ht="12.75" outlineLevel="2">
      <c r="A484" s="46">
        <v>10</v>
      </c>
      <c r="B484" s="53">
        <v>2011</v>
      </c>
      <c r="C484" s="54" t="s">
        <v>362</v>
      </c>
      <c r="D484" s="54" t="s">
        <v>901</v>
      </c>
      <c r="E484" s="56" t="s">
        <v>416</v>
      </c>
      <c r="F484" s="56">
        <v>40839</v>
      </c>
      <c r="G484" s="54" t="s">
        <v>1443</v>
      </c>
      <c r="H484" s="46">
        <v>7</v>
      </c>
      <c r="I484" s="49" t="s">
        <v>902</v>
      </c>
      <c r="J484" s="37"/>
      <c r="K484" s="27"/>
      <c r="L484" s="29"/>
      <c r="M484" s="29"/>
      <c r="P484" s="39"/>
    </row>
    <row r="485" spans="1:16" s="28" customFormat="1" ht="12.75" outlineLevel="2">
      <c r="A485" s="136">
        <v>5</v>
      </c>
      <c r="B485" s="137">
        <v>2012</v>
      </c>
      <c r="C485" s="138" t="s">
        <v>362</v>
      </c>
      <c r="D485" s="139" t="s">
        <v>901</v>
      </c>
      <c r="E485" s="139" t="s">
        <v>325</v>
      </c>
      <c r="F485" s="140">
        <v>41049</v>
      </c>
      <c r="G485" s="141" t="s">
        <v>1443</v>
      </c>
      <c r="H485" s="136">
        <v>7</v>
      </c>
      <c r="I485" s="139" t="s">
        <v>1332</v>
      </c>
      <c r="J485" s="142"/>
      <c r="K485" s="142"/>
      <c r="L485" s="142"/>
      <c r="M485" s="142"/>
      <c r="P485" s="39"/>
    </row>
    <row r="486" spans="1:16" s="28" customFormat="1" ht="12.75" outlineLevel="1">
      <c r="A486" s="136"/>
      <c r="B486" s="137"/>
      <c r="C486" s="138"/>
      <c r="D486" s="139" t="s">
        <v>903</v>
      </c>
      <c r="E486" s="139"/>
      <c r="F486" s="140"/>
      <c r="G486" s="141"/>
      <c r="H486" s="136">
        <f>SUBTOTAL(9,H484:H485)</f>
        <v>14</v>
      </c>
      <c r="I486" s="139"/>
      <c r="J486" s="142"/>
      <c r="K486" s="142"/>
      <c r="L486" s="142"/>
      <c r="M486" s="142"/>
      <c r="P486" s="39"/>
    </row>
    <row r="487" spans="1:16" s="28" customFormat="1" ht="12.75" outlineLevel="2">
      <c r="A487" s="46">
        <v>3</v>
      </c>
      <c r="B487" s="47">
        <v>2011</v>
      </c>
      <c r="C487" s="54" t="s">
        <v>428</v>
      </c>
      <c r="D487" s="47" t="s">
        <v>329</v>
      </c>
      <c r="E487" s="54" t="s">
        <v>422</v>
      </c>
      <c r="F487" s="56">
        <v>40608</v>
      </c>
      <c r="G487" s="144" t="s">
        <v>735</v>
      </c>
      <c r="H487" s="46">
        <v>3</v>
      </c>
      <c r="I487" s="49" t="s">
        <v>381</v>
      </c>
      <c r="J487" s="49"/>
      <c r="K487" s="18"/>
      <c r="L487" s="18"/>
      <c r="M487" s="18"/>
      <c r="P487" s="39"/>
    </row>
    <row r="488" spans="1:16" s="134" customFormat="1" ht="12.75" outlineLevel="2">
      <c r="A488" s="101">
        <v>10</v>
      </c>
      <c r="B488" s="102">
        <v>2012</v>
      </c>
      <c r="C488" s="132" t="s">
        <v>428</v>
      </c>
      <c r="D488" s="102" t="s">
        <v>329</v>
      </c>
      <c r="E488" s="132" t="s">
        <v>395</v>
      </c>
      <c r="F488" s="133">
        <v>41210</v>
      </c>
      <c r="G488" s="170" t="s">
        <v>1583</v>
      </c>
      <c r="H488" s="101">
        <v>5</v>
      </c>
      <c r="I488" s="134" t="s">
        <v>985</v>
      </c>
      <c r="P488" s="101"/>
    </row>
    <row r="489" spans="1:16" s="134" customFormat="1" ht="12.75" outlineLevel="1">
      <c r="A489" s="101"/>
      <c r="B489" s="102"/>
      <c r="C489" s="132"/>
      <c r="D489" s="102" t="s">
        <v>330</v>
      </c>
      <c r="E489" s="132"/>
      <c r="F489" s="133"/>
      <c r="G489" s="170"/>
      <c r="H489" s="101">
        <f>SUBTOTAL(9,H487:H488)</f>
        <v>8</v>
      </c>
      <c r="P489" s="101"/>
    </row>
    <row r="490" spans="1:16" s="142" customFormat="1" ht="12.75" outlineLevel="2">
      <c r="A490" s="46">
        <v>2</v>
      </c>
      <c r="B490" s="53">
        <v>2011</v>
      </c>
      <c r="C490" s="54" t="s">
        <v>362</v>
      </c>
      <c r="D490" s="47" t="s">
        <v>188</v>
      </c>
      <c r="E490" s="55" t="s">
        <v>397</v>
      </c>
      <c r="F490" s="56">
        <v>40594</v>
      </c>
      <c r="G490" s="54" t="s">
        <v>705</v>
      </c>
      <c r="H490" s="46">
        <v>5</v>
      </c>
      <c r="I490" s="54" t="s">
        <v>387</v>
      </c>
      <c r="J490" s="44"/>
      <c r="K490" s="18"/>
      <c r="L490" s="29"/>
      <c r="M490" s="29"/>
      <c r="P490" s="161"/>
    </row>
    <row r="491" spans="1:16" s="142" customFormat="1" ht="12.75" outlineLevel="1">
      <c r="A491" s="46"/>
      <c r="B491" s="53"/>
      <c r="C491" s="54"/>
      <c r="D491" s="47" t="s">
        <v>189</v>
      </c>
      <c r="E491" s="55"/>
      <c r="F491" s="56"/>
      <c r="G491" s="54"/>
      <c r="H491" s="46">
        <f>SUBTOTAL(9,H490:H490)</f>
        <v>5</v>
      </c>
      <c r="I491" s="54"/>
      <c r="J491" s="44"/>
      <c r="K491" s="18"/>
      <c r="L491" s="29"/>
      <c r="M491" s="29"/>
      <c r="P491" s="161"/>
    </row>
    <row r="492" spans="1:16" s="142" customFormat="1" ht="12.75" outlineLevel="2">
      <c r="A492" s="101">
        <v>9</v>
      </c>
      <c r="B492" s="131">
        <v>2012</v>
      </c>
      <c r="C492" s="132" t="s">
        <v>391</v>
      </c>
      <c r="D492" s="102" t="s">
        <v>1462</v>
      </c>
      <c r="E492" s="135" t="s">
        <v>612</v>
      </c>
      <c r="F492" s="133">
        <v>41161</v>
      </c>
      <c r="G492" s="132" t="s">
        <v>1463</v>
      </c>
      <c r="H492" s="101">
        <v>5</v>
      </c>
      <c r="I492" s="132" t="s">
        <v>461</v>
      </c>
      <c r="J492" s="184"/>
      <c r="K492" s="134"/>
      <c r="L492" s="134"/>
      <c r="M492" s="134"/>
      <c r="P492" s="161"/>
    </row>
    <row r="493" spans="1:16" s="142" customFormat="1" ht="12.75" outlineLevel="1">
      <c r="A493" s="101"/>
      <c r="B493" s="131"/>
      <c r="C493" s="132"/>
      <c r="D493" s="102" t="s">
        <v>1594</v>
      </c>
      <c r="E493" s="135"/>
      <c r="F493" s="133"/>
      <c r="G493" s="132"/>
      <c r="H493" s="101">
        <f>SUBTOTAL(9,H492:H492)</f>
        <v>5</v>
      </c>
      <c r="I493" s="132"/>
      <c r="J493" s="184"/>
      <c r="K493" s="134"/>
      <c r="L493" s="134"/>
      <c r="M493" s="134"/>
      <c r="P493" s="161"/>
    </row>
    <row r="494" spans="1:16" s="142" customFormat="1" ht="12.75" outlineLevel="2">
      <c r="A494" s="101">
        <v>10</v>
      </c>
      <c r="B494" s="131">
        <v>2012</v>
      </c>
      <c r="C494" s="132" t="s">
        <v>391</v>
      </c>
      <c r="D494" s="132" t="s">
        <v>1584</v>
      </c>
      <c r="E494" s="133" t="s">
        <v>416</v>
      </c>
      <c r="F494" s="143">
        <v>41196</v>
      </c>
      <c r="G494" s="132" t="s">
        <v>1463</v>
      </c>
      <c r="H494" s="101">
        <v>7</v>
      </c>
      <c r="I494" s="134" t="s">
        <v>404</v>
      </c>
      <c r="J494" s="105"/>
      <c r="K494" s="105"/>
      <c r="L494" s="105"/>
      <c r="M494" s="105"/>
      <c r="P494" s="161"/>
    </row>
    <row r="495" spans="1:16" s="142" customFormat="1" ht="12.75" outlineLevel="2">
      <c r="A495" s="101">
        <v>10</v>
      </c>
      <c r="B495" s="131">
        <v>2012</v>
      </c>
      <c r="C495" s="132" t="s">
        <v>391</v>
      </c>
      <c r="D495" s="132" t="s">
        <v>1584</v>
      </c>
      <c r="E495" s="133" t="s">
        <v>416</v>
      </c>
      <c r="F495" s="143">
        <v>41196</v>
      </c>
      <c r="G495" s="132" t="s">
        <v>1520</v>
      </c>
      <c r="H495" s="101">
        <v>3</v>
      </c>
      <c r="I495" s="134" t="s">
        <v>450</v>
      </c>
      <c r="J495" s="105"/>
      <c r="K495" s="105"/>
      <c r="L495" s="105"/>
      <c r="M495" s="105"/>
      <c r="P495" s="161"/>
    </row>
    <row r="496" spans="1:16" s="142" customFormat="1" ht="12.75" outlineLevel="2">
      <c r="A496" s="101">
        <v>10</v>
      </c>
      <c r="B496" s="131">
        <v>2012</v>
      </c>
      <c r="C496" s="132" t="s">
        <v>391</v>
      </c>
      <c r="D496" s="132" t="s">
        <v>1584</v>
      </c>
      <c r="E496" s="133" t="s">
        <v>416</v>
      </c>
      <c r="F496" s="143">
        <v>41196</v>
      </c>
      <c r="G496" s="132" t="s">
        <v>1521</v>
      </c>
      <c r="H496" s="101">
        <v>3</v>
      </c>
      <c r="I496" s="134" t="s">
        <v>945</v>
      </c>
      <c r="J496" s="105"/>
      <c r="K496" s="105"/>
      <c r="L496" s="105"/>
      <c r="M496" s="105"/>
      <c r="P496" s="161"/>
    </row>
    <row r="497" spans="1:16" s="142" customFormat="1" ht="12.75" outlineLevel="1">
      <c r="A497" s="101"/>
      <c r="B497" s="131"/>
      <c r="C497" s="132"/>
      <c r="D497" s="132" t="s">
        <v>1585</v>
      </c>
      <c r="E497" s="133"/>
      <c r="F497" s="143"/>
      <c r="G497" s="132"/>
      <c r="H497" s="101">
        <f>SUBTOTAL(9,H494:H496)</f>
        <v>13</v>
      </c>
      <c r="I497" s="134"/>
      <c r="J497" s="105"/>
      <c r="K497" s="105"/>
      <c r="L497" s="105"/>
      <c r="M497" s="105"/>
      <c r="P497" s="161"/>
    </row>
    <row r="498" spans="1:16" s="142" customFormat="1" ht="12.75" outlineLevel="2">
      <c r="A498" s="136">
        <v>5</v>
      </c>
      <c r="B498" s="137">
        <v>2012</v>
      </c>
      <c r="C498" s="138" t="s">
        <v>362</v>
      </c>
      <c r="D498" s="139" t="s">
        <v>215</v>
      </c>
      <c r="E498" s="139" t="s">
        <v>325</v>
      </c>
      <c r="F498" s="140">
        <v>41049</v>
      </c>
      <c r="G498" s="141" t="s">
        <v>1331</v>
      </c>
      <c r="H498" s="136">
        <v>7</v>
      </c>
      <c r="I498" s="139" t="s">
        <v>283</v>
      </c>
      <c r="P498" s="161"/>
    </row>
    <row r="499" spans="1:16" s="49" customFormat="1" ht="12.75" outlineLevel="2">
      <c r="A499" s="136">
        <v>9</v>
      </c>
      <c r="B499" s="137">
        <v>2012</v>
      </c>
      <c r="C499" s="138" t="s">
        <v>362</v>
      </c>
      <c r="D499" s="139" t="s">
        <v>215</v>
      </c>
      <c r="E499" s="139" t="s">
        <v>470</v>
      </c>
      <c r="F499" s="140">
        <v>41182</v>
      </c>
      <c r="G499" s="141" t="s">
        <v>1522</v>
      </c>
      <c r="H499" s="136">
        <v>5</v>
      </c>
      <c r="I499" s="139" t="s">
        <v>462</v>
      </c>
      <c r="J499" s="142"/>
      <c r="K499" s="142"/>
      <c r="L499" s="142"/>
      <c r="M499" s="142"/>
      <c r="P499" s="46"/>
    </row>
    <row r="500" spans="1:13" ht="12.75" outlineLevel="2">
      <c r="A500" s="101">
        <v>10</v>
      </c>
      <c r="B500" s="131">
        <v>2012</v>
      </c>
      <c r="C500" s="132" t="s">
        <v>362</v>
      </c>
      <c r="D500" s="132" t="s">
        <v>215</v>
      </c>
      <c r="E500" s="133" t="s">
        <v>416</v>
      </c>
      <c r="F500" s="143">
        <v>41196</v>
      </c>
      <c r="G500" s="132" t="s">
        <v>1523</v>
      </c>
      <c r="H500" s="101">
        <v>10</v>
      </c>
      <c r="I500" s="134" t="s">
        <v>444</v>
      </c>
      <c r="J500" s="105"/>
      <c r="K500" s="105"/>
      <c r="L500" s="105"/>
      <c r="M500" s="105"/>
    </row>
    <row r="501" spans="1:13" ht="12.75" outlineLevel="1">
      <c r="A501" s="101"/>
      <c r="B501" s="131"/>
      <c r="C501" s="132"/>
      <c r="D501" s="132" t="s">
        <v>216</v>
      </c>
      <c r="E501" s="133"/>
      <c r="F501" s="143"/>
      <c r="G501" s="132"/>
      <c r="H501" s="101">
        <f>SUBTOTAL(9,H498:H500)</f>
        <v>22</v>
      </c>
      <c r="I501" s="134"/>
      <c r="J501" s="105"/>
      <c r="K501" s="105"/>
      <c r="L501" s="105"/>
      <c r="M501" s="105"/>
    </row>
    <row r="502" spans="1:16" s="28" customFormat="1" ht="12.75" outlineLevel="2">
      <c r="A502" s="48">
        <v>5</v>
      </c>
      <c r="B502" s="47">
        <v>2011</v>
      </c>
      <c r="C502" s="54" t="s">
        <v>362</v>
      </c>
      <c r="D502" s="56" t="s">
        <v>308</v>
      </c>
      <c r="E502" s="54" t="s">
        <v>325</v>
      </c>
      <c r="F502" s="56">
        <v>40685</v>
      </c>
      <c r="G502" s="54" t="s">
        <v>806</v>
      </c>
      <c r="H502" s="46">
        <v>3</v>
      </c>
      <c r="I502" s="49" t="s">
        <v>279</v>
      </c>
      <c r="J502" s="17"/>
      <c r="L502" s="29"/>
      <c r="M502" s="29"/>
      <c r="P502" s="39"/>
    </row>
    <row r="503" spans="1:16" s="28" customFormat="1" ht="12.75" outlineLevel="2">
      <c r="A503" s="48">
        <v>5</v>
      </c>
      <c r="B503" s="47">
        <v>2011</v>
      </c>
      <c r="C503" s="54" t="s">
        <v>362</v>
      </c>
      <c r="D503" s="56" t="s">
        <v>308</v>
      </c>
      <c r="E503" s="54" t="s">
        <v>325</v>
      </c>
      <c r="F503" s="56">
        <v>40685</v>
      </c>
      <c r="G503" s="54" t="s">
        <v>807</v>
      </c>
      <c r="H503" s="46">
        <v>3</v>
      </c>
      <c r="I503" s="49" t="s">
        <v>282</v>
      </c>
      <c r="J503" s="17"/>
      <c r="K503" s="18"/>
      <c r="L503" s="29"/>
      <c r="M503" s="29"/>
      <c r="P503" s="39"/>
    </row>
    <row r="504" spans="1:16" s="28" customFormat="1" ht="12.75" outlineLevel="2">
      <c r="A504" s="136">
        <v>5</v>
      </c>
      <c r="B504" s="137">
        <v>2012</v>
      </c>
      <c r="C504" s="138" t="s">
        <v>362</v>
      </c>
      <c r="D504" s="139" t="s">
        <v>308</v>
      </c>
      <c r="E504" s="139" t="s">
        <v>325</v>
      </c>
      <c r="F504" s="140">
        <v>41049</v>
      </c>
      <c r="G504" s="141" t="s">
        <v>1333</v>
      </c>
      <c r="H504" s="136">
        <v>3</v>
      </c>
      <c r="I504" s="139" t="s">
        <v>282</v>
      </c>
      <c r="J504" s="142"/>
      <c r="K504" s="142"/>
      <c r="L504" s="142"/>
      <c r="M504" s="142"/>
      <c r="P504" s="39"/>
    </row>
    <row r="505" spans="1:16" s="20" customFormat="1" ht="12.75" outlineLevel="2">
      <c r="A505" s="136">
        <v>5</v>
      </c>
      <c r="B505" s="137">
        <v>2012</v>
      </c>
      <c r="C505" s="138" t="s">
        <v>362</v>
      </c>
      <c r="D505" s="139" t="s">
        <v>308</v>
      </c>
      <c r="E505" s="139" t="s">
        <v>1375</v>
      </c>
      <c r="F505" s="140">
        <v>41055</v>
      </c>
      <c r="G505" s="141" t="s">
        <v>1333</v>
      </c>
      <c r="H505" s="136">
        <v>10</v>
      </c>
      <c r="I505" s="139" t="s">
        <v>1399</v>
      </c>
      <c r="J505" s="142"/>
      <c r="K505" s="142"/>
      <c r="L505" s="142"/>
      <c r="M505" s="142"/>
      <c r="P505" s="21"/>
    </row>
    <row r="506" spans="1:16" s="20" customFormat="1" ht="12.75" outlineLevel="1">
      <c r="A506" s="136"/>
      <c r="B506" s="137"/>
      <c r="C506" s="138"/>
      <c r="D506" s="139" t="s">
        <v>309</v>
      </c>
      <c r="E506" s="139"/>
      <c r="F506" s="140"/>
      <c r="G506" s="141"/>
      <c r="H506" s="136">
        <f>SUBTOTAL(9,H502:H505)</f>
        <v>19</v>
      </c>
      <c r="I506" s="139"/>
      <c r="J506" s="142"/>
      <c r="K506" s="142"/>
      <c r="L506" s="142"/>
      <c r="M506" s="142"/>
      <c r="P506" s="21"/>
    </row>
    <row r="507" spans="1:16" s="18" customFormat="1" ht="12.75" outlineLevel="2">
      <c r="A507" s="101">
        <v>10</v>
      </c>
      <c r="B507" s="131">
        <v>2012</v>
      </c>
      <c r="C507" s="132" t="s">
        <v>391</v>
      </c>
      <c r="D507" s="132" t="s">
        <v>1524</v>
      </c>
      <c r="E507" s="133" t="s">
        <v>416</v>
      </c>
      <c r="F507" s="143">
        <v>41196</v>
      </c>
      <c r="G507" s="132" t="s">
        <v>1525</v>
      </c>
      <c r="H507" s="101">
        <v>3</v>
      </c>
      <c r="I507" s="134" t="s">
        <v>897</v>
      </c>
      <c r="J507" s="105"/>
      <c r="K507" s="105"/>
      <c r="L507" s="105"/>
      <c r="M507" s="105"/>
      <c r="P507" s="19"/>
    </row>
    <row r="508" spans="1:16" s="18" customFormat="1" ht="12.75" outlineLevel="2">
      <c r="A508" s="101">
        <v>11</v>
      </c>
      <c r="B508" s="131">
        <v>2012</v>
      </c>
      <c r="C508" s="132" t="s">
        <v>391</v>
      </c>
      <c r="D508" s="132" t="s">
        <v>1524</v>
      </c>
      <c r="E508" s="133" t="s">
        <v>222</v>
      </c>
      <c r="F508" s="143">
        <v>41230</v>
      </c>
      <c r="G508" s="132" t="s">
        <v>1607</v>
      </c>
      <c r="H508" s="101">
        <v>5</v>
      </c>
      <c r="I508" s="134" t="s">
        <v>461</v>
      </c>
      <c r="J508" s="105"/>
      <c r="K508" s="105"/>
      <c r="L508" s="105"/>
      <c r="M508" s="105"/>
      <c r="P508" s="19"/>
    </row>
    <row r="509" spans="1:16" s="18" customFormat="1" ht="12.75" outlineLevel="1">
      <c r="A509" s="101"/>
      <c r="B509" s="131"/>
      <c r="C509" s="132"/>
      <c r="D509" s="132" t="s">
        <v>1526</v>
      </c>
      <c r="E509" s="133"/>
      <c r="F509" s="143"/>
      <c r="G509" s="132"/>
      <c r="H509" s="101">
        <f>SUBTOTAL(9,H507:H508)</f>
        <v>8</v>
      </c>
      <c r="I509" s="134"/>
      <c r="J509" s="105"/>
      <c r="K509" s="105"/>
      <c r="L509" s="105"/>
      <c r="M509" s="105"/>
      <c r="P509" s="19"/>
    </row>
    <row r="510" spans="1:13" ht="12.75" outlineLevel="2">
      <c r="A510" s="57">
        <v>3</v>
      </c>
      <c r="B510" s="58">
        <v>2011</v>
      </c>
      <c r="C510" s="150" t="s">
        <v>428</v>
      </c>
      <c r="D510" s="59" t="s">
        <v>1527</v>
      </c>
      <c r="E510" s="59" t="s">
        <v>388</v>
      </c>
      <c r="F510" s="76">
        <v>40615</v>
      </c>
      <c r="G510" s="151" t="s">
        <v>771</v>
      </c>
      <c r="H510" s="57">
        <v>5</v>
      </c>
      <c r="I510" s="54" t="s">
        <v>6</v>
      </c>
      <c r="K510" s="28"/>
      <c r="L510" s="28"/>
      <c r="M510" s="28"/>
    </row>
    <row r="511" spans="1:13" ht="12.75" outlineLevel="1">
      <c r="A511" s="57"/>
      <c r="B511" s="58"/>
      <c r="C511" s="150"/>
      <c r="D511" s="59" t="s">
        <v>1528</v>
      </c>
      <c r="E511" s="59"/>
      <c r="F511" s="76"/>
      <c r="G511" s="151"/>
      <c r="H511" s="57">
        <f>SUBTOTAL(9,H510:H510)</f>
        <v>5</v>
      </c>
      <c r="I511" s="54"/>
      <c r="K511" s="28"/>
      <c r="L511" s="28"/>
      <c r="M511" s="28"/>
    </row>
    <row r="512" spans="1:13" ht="12.75" outlineLevel="2">
      <c r="A512" s="185">
        <v>6</v>
      </c>
      <c r="B512" s="186">
        <v>2012</v>
      </c>
      <c r="C512" s="187" t="s">
        <v>362</v>
      </c>
      <c r="D512" s="188" t="s">
        <v>192</v>
      </c>
      <c r="E512" s="188" t="s">
        <v>375</v>
      </c>
      <c r="F512" s="189">
        <v>41076</v>
      </c>
      <c r="G512" s="190" t="s">
        <v>905</v>
      </c>
      <c r="H512" s="185">
        <v>5</v>
      </c>
      <c r="I512" s="132" t="s">
        <v>376</v>
      </c>
      <c r="J512" s="134"/>
      <c r="K512" s="134"/>
      <c r="L512" s="134"/>
      <c r="M512" s="134"/>
    </row>
    <row r="513" spans="1:13" ht="12.75" outlineLevel="1">
      <c r="A513" s="185"/>
      <c r="B513" s="186"/>
      <c r="C513" s="187"/>
      <c r="D513" s="188" t="s">
        <v>193</v>
      </c>
      <c r="E513" s="188"/>
      <c r="F513" s="189"/>
      <c r="G513" s="190"/>
      <c r="H513" s="185">
        <f>SUBTOTAL(9,H512:H512)</f>
        <v>5</v>
      </c>
      <c r="I513" s="132"/>
      <c r="J513" s="134"/>
      <c r="K513" s="134"/>
      <c r="L513" s="134"/>
      <c r="M513" s="134"/>
    </row>
    <row r="514" spans="1:16" s="130" customFormat="1" ht="12.75" outlineLevel="2">
      <c r="A514" s="62">
        <v>3</v>
      </c>
      <c r="B514" s="64">
        <v>2010</v>
      </c>
      <c r="C514" s="65" t="s">
        <v>428</v>
      </c>
      <c r="D514" s="64" t="s">
        <v>341</v>
      </c>
      <c r="E514" s="65" t="s">
        <v>388</v>
      </c>
      <c r="F514" s="66">
        <v>40251</v>
      </c>
      <c r="G514" s="191" t="s">
        <v>546</v>
      </c>
      <c r="H514" s="62">
        <v>5</v>
      </c>
      <c r="I514" s="65" t="s">
        <v>464</v>
      </c>
      <c r="J514" s="10" t="s">
        <v>999</v>
      </c>
      <c r="K514" s="60"/>
      <c r="L514" s="60"/>
      <c r="M514" s="60"/>
      <c r="P514" s="126"/>
    </row>
    <row r="515" spans="1:16" s="2" customFormat="1" ht="12.75" outlineLevel="2">
      <c r="A515" s="62">
        <v>3</v>
      </c>
      <c r="B515" s="64">
        <v>2010</v>
      </c>
      <c r="C515" s="65" t="s">
        <v>428</v>
      </c>
      <c r="D515" s="64" t="s">
        <v>341</v>
      </c>
      <c r="E515" s="65" t="s">
        <v>440</v>
      </c>
      <c r="F515" s="66">
        <v>40264</v>
      </c>
      <c r="G515" s="191" t="s">
        <v>538</v>
      </c>
      <c r="H515" s="62">
        <v>5</v>
      </c>
      <c r="I515" s="65" t="s">
        <v>486</v>
      </c>
      <c r="J515" s="60"/>
      <c r="K515" s="6"/>
      <c r="L515" s="6"/>
      <c r="M515" s="6"/>
      <c r="P515" s="42"/>
    </row>
    <row r="516" spans="1:16" s="130" customFormat="1" ht="12.75" outlineLevel="2">
      <c r="A516" s="62">
        <v>11</v>
      </c>
      <c r="B516" s="64">
        <v>2010</v>
      </c>
      <c r="C516" s="65" t="s">
        <v>428</v>
      </c>
      <c r="D516" s="64" t="s">
        <v>341</v>
      </c>
      <c r="E516" s="65" t="s">
        <v>395</v>
      </c>
      <c r="F516" s="66">
        <v>40489</v>
      </c>
      <c r="G516" s="191" t="s">
        <v>631</v>
      </c>
      <c r="H516" s="62">
        <v>5</v>
      </c>
      <c r="I516" s="65" t="s">
        <v>486</v>
      </c>
      <c r="J516" s="6"/>
      <c r="K516" s="6"/>
      <c r="L516" s="6"/>
      <c r="M516" s="6"/>
      <c r="P516" s="126"/>
    </row>
    <row r="517" spans="1:16" s="4" customFormat="1" ht="12.75" outlineLevel="2">
      <c r="A517" s="61">
        <v>3</v>
      </c>
      <c r="B517" s="67">
        <v>2011</v>
      </c>
      <c r="C517" s="68" t="s">
        <v>428</v>
      </c>
      <c r="D517" s="67" t="s">
        <v>341</v>
      </c>
      <c r="E517" s="68" t="s">
        <v>440</v>
      </c>
      <c r="F517" s="71">
        <v>40628</v>
      </c>
      <c r="G517" s="165" t="s">
        <v>780</v>
      </c>
      <c r="H517" s="61">
        <v>5</v>
      </c>
      <c r="I517" s="68" t="s">
        <v>486</v>
      </c>
      <c r="K517" s="60"/>
      <c r="L517" s="60"/>
      <c r="M517" s="60"/>
      <c r="P517" s="1"/>
    </row>
    <row r="518" spans="1:16" s="4" customFormat="1" ht="12.75" outlineLevel="2">
      <c r="A518" s="126">
        <v>2</v>
      </c>
      <c r="B518" s="166">
        <v>2012</v>
      </c>
      <c r="C518" s="128" t="s">
        <v>428</v>
      </c>
      <c r="D518" s="166" t="s">
        <v>341</v>
      </c>
      <c r="E518" s="128" t="s">
        <v>390</v>
      </c>
      <c r="F518" s="129">
        <v>40943</v>
      </c>
      <c r="G518" s="167" t="s">
        <v>990</v>
      </c>
      <c r="H518" s="126">
        <v>5</v>
      </c>
      <c r="I518" s="128" t="s">
        <v>463</v>
      </c>
      <c r="J518" s="60"/>
      <c r="K518" s="130"/>
      <c r="L518" s="130"/>
      <c r="M518" s="130"/>
      <c r="P518" s="1"/>
    </row>
    <row r="519" spans="1:16" s="4" customFormat="1" ht="12.75" outlineLevel="2">
      <c r="A519" s="126">
        <v>3</v>
      </c>
      <c r="B519" s="166">
        <v>2012</v>
      </c>
      <c r="C519" s="128" t="s">
        <v>428</v>
      </c>
      <c r="D519" s="166" t="s">
        <v>341</v>
      </c>
      <c r="E519" s="128" t="s">
        <v>388</v>
      </c>
      <c r="F519" s="129">
        <v>40979</v>
      </c>
      <c r="G519" s="167" t="s">
        <v>1268</v>
      </c>
      <c r="H519" s="126">
        <v>5</v>
      </c>
      <c r="I519" s="128" t="s">
        <v>464</v>
      </c>
      <c r="J519" s="60"/>
      <c r="K519" s="130"/>
      <c r="L519" s="130"/>
      <c r="M519" s="130"/>
      <c r="P519" s="1"/>
    </row>
    <row r="520" spans="1:16" s="4" customFormat="1" ht="12.75" outlineLevel="2">
      <c r="A520" s="126">
        <v>7</v>
      </c>
      <c r="B520" s="166">
        <v>2012</v>
      </c>
      <c r="C520" s="128" t="s">
        <v>428</v>
      </c>
      <c r="D520" s="166" t="s">
        <v>341</v>
      </c>
      <c r="E520" s="128" t="s">
        <v>400</v>
      </c>
      <c r="F520" s="129">
        <v>41098</v>
      </c>
      <c r="G520" s="167" t="s">
        <v>1455</v>
      </c>
      <c r="H520" s="126">
        <v>5</v>
      </c>
      <c r="I520" s="128" t="s">
        <v>985</v>
      </c>
      <c r="J520" s="60"/>
      <c r="K520" s="130"/>
      <c r="L520" s="130"/>
      <c r="M520" s="130"/>
      <c r="P520" s="1"/>
    </row>
    <row r="521" spans="1:16" s="4" customFormat="1" ht="12.75" outlineLevel="1">
      <c r="A521" s="126"/>
      <c r="B521" s="166"/>
      <c r="C521" s="128"/>
      <c r="D521" s="166" t="s">
        <v>342</v>
      </c>
      <c r="E521" s="128"/>
      <c r="F521" s="129"/>
      <c r="G521" s="167"/>
      <c r="H521" s="126">
        <f>SUBTOTAL(9,H514:H520)</f>
        <v>35</v>
      </c>
      <c r="I521" s="128"/>
      <c r="J521" s="60"/>
      <c r="K521" s="130"/>
      <c r="L521" s="130"/>
      <c r="M521" s="130"/>
      <c r="P521" s="1"/>
    </row>
    <row r="522" spans="1:16" s="29" customFormat="1" ht="12.75" outlineLevel="2">
      <c r="A522" s="46">
        <v>3</v>
      </c>
      <c r="B522" s="47">
        <v>2011</v>
      </c>
      <c r="C522" s="54" t="s">
        <v>362</v>
      </c>
      <c r="D522" s="47" t="s">
        <v>736</v>
      </c>
      <c r="E522" s="54" t="s">
        <v>422</v>
      </c>
      <c r="F522" s="56">
        <v>40608</v>
      </c>
      <c r="G522" s="144" t="s">
        <v>737</v>
      </c>
      <c r="H522" s="46">
        <v>3</v>
      </c>
      <c r="I522" s="49" t="s">
        <v>494</v>
      </c>
      <c r="J522" s="49"/>
      <c r="K522" s="134"/>
      <c r="L522" s="134"/>
      <c r="M522" s="134"/>
      <c r="P522" s="25"/>
    </row>
    <row r="523" spans="1:16" s="26" customFormat="1" ht="12.75" outlineLevel="2">
      <c r="A523" s="161">
        <v>3</v>
      </c>
      <c r="B523" s="162">
        <v>2012</v>
      </c>
      <c r="C523" s="163" t="s">
        <v>362</v>
      </c>
      <c r="D523" s="163" t="s">
        <v>1036</v>
      </c>
      <c r="E523" s="164" t="s">
        <v>422</v>
      </c>
      <c r="F523" s="164">
        <v>40972</v>
      </c>
      <c r="G523" s="163" t="s">
        <v>737</v>
      </c>
      <c r="H523" s="161">
        <v>10</v>
      </c>
      <c r="I523" s="142" t="s">
        <v>166</v>
      </c>
      <c r="J523" s="142"/>
      <c r="K523" s="142"/>
      <c r="L523" s="142"/>
      <c r="M523" s="142"/>
      <c r="P523" s="22"/>
    </row>
    <row r="524" spans="1:16" s="26" customFormat="1" ht="12.75" outlineLevel="1">
      <c r="A524" s="161"/>
      <c r="B524" s="162"/>
      <c r="C524" s="163"/>
      <c r="D524" s="163" t="s">
        <v>738</v>
      </c>
      <c r="E524" s="164"/>
      <c r="F524" s="164"/>
      <c r="G524" s="163"/>
      <c r="H524" s="161">
        <f>SUBTOTAL(9,H522:H523)</f>
        <v>13</v>
      </c>
      <c r="I524" s="142"/>
      <c r="J524" s="142"/>
      <c r="K524" s="142"/>
      <c r="L524" s="142"/>
      <c r="M524" s="142"/>
      <c r="P524" s="22"/>
    </row>
    <row r="525" spans="1:16" s="26" customFormat="1" ht="12.75" outlineLevel="2">
      <c r="A525" s="136">
        <v>5</v>
      </c>
      <c r="B525" s="137">
        <v>2012</v>
      </c>
      <c r="C525" s="138" t="s">
        <v>391</v>
      </c>
      <c r="D525" s="139" t="s">
        <v>1227</v>
      </c>
      <c r="E525" s="139" t="s">
        <v>325</v>
      </c>
      <c r="F525" s="140">
        <v>41049</v>
      </c>
      <c r="G525" s="141" t="s">
        <v>1334</v>
      </c>
      <c r="H525" s="136">
        <v>10</v>
      </c>
      <c r="I525" s="139" t="s">
        <v>268</v>
      </c>
      <c r="J525" s="142"/>
      <c r="K525" s="142"/>
      <c r="L525" s="142"/>
      <c r="M525" s="142"/>
      <c r="P525" s="22"/>
    </row>
    <row r="526" spans="1:16" s="26" customFormat="1" ht="12.75" outlineLevel="1">
      <c r="A526" s="136"/>
      <c r="B526" s="137"/>
      <c r="C526" s="138"/>
      <c r="D526" s="139" t="s">
        <v>1229</v>
      </c>
      <c r="E526" s="139"/>
      <c r="F526" s="140"/>
      <c r="G526" s="141"/>
      <c r="H526" s="136">
        <f>SUBTOTAL(9,H525:H525)</f>
        <v>10</v>
      </c>
      <c r="I526" s="139"/>
      <c r="J526" s="142"/>
      <c r="K526" s="142"/>
      <c r="L526" s="142"/>
      <c r="M526" s="142"/>
      <c r="P526" s="22"/>
    </row>
    <row r="527" spans="1:16" s="27" customFormat="1" ht="12.75" outlineLevel="2">
      <c r="A527" s="46">
        <v>3</v>
      </c>
      <c r="B527" s="47">
        <v>2011</v>
      </c>
      <c r="C527" s="54" t="s">
        <v>363</v>
      </c>
      <c r="D527" s="47" t="s">
        <v>530</v>
      </c>
      <c r="E527" s="54" t="s">
        <v>388</v>
      </c>
      <c r="F527" s="56">
        <v>40615</v>
      </c>
      <c r="G527" s="144" t="s">
        <v>772</v>
      </c>
      <c r="H527" s="46">
        <v>5</v>
      </c>
      <c r="I527" s="49" t="s">
        <v>396</v>
      </c>
      <c r="J527" s="35"/>
      <c r="K527" s="49"/>
      <c r="L527" s="49"/>
      <c r="M527" s="49"/>
      <c r="P527" s="41"/>
    </row>
    <row r="528" spans="1:16" s="27" customFormat="1" ht="12.75" outlineLevel="2">
      <c r="A528" s="101">
        <v>3</v>
      </c>
      <c r="B528" s="131">
        <v>2012</v>
      </c>
      <c r="C528" s="132" t="s">
        <v>363</v>
      </c>
      <c r="D528" s="132" t="s">
        <v>530</v>
      </c>
      <c r="E528" s="133" t="s">
        <v>422</v>
      </c>
      <c r="F528" s="133">
        <v>40972</v>
      </c>
      <c r="G528" s="132" t="s">
        <v>1037</v>
      </c>
      <c r="H528" s="101">
        <v>3</v>
      </c>
      <c r="I528" s="134" t="s">
        <v>90</v>
      </c>
      <c r="J528" s="35"/>
      <c r="K528" s="49"/>
      <c r="L528" s="49"/>
      <c r="M528" s="49"/>
      <c r="P528" s="41"/>
    </row>
    <row r="529" spans="1:16" s="27" customFormat="1" ht="12.75" outlineLevel="2">
      <c r="A529" s="101">
        <v>3</v>
      </c>
      <c r="B529" s="131">
        <v>2012</v>
      </c>
      <c r="C529" s="132" t="s">
        <v>363</v>
      </c>
      <c r="D529" s="132" t="s">
        <v>530</v>
      </c>
      <c r="E529" s="133" t="s">
        <v>422</v>
      </c>
      <c r="F529" s="133">
        <v>40972</v>
      </c>
      <c r="G529" s="132" t="s">
        <v>1038</v>
      </c>
      <c r="H529" s="101">
        <v>3</v>
      </c>
      <c r="I529" s="134" t="s">
        <v>86</v>
      </c>
      <c r="J529" s="49"/>
      <c r="K529" s="49"/>
      <c r="L529" s="49"/>
      <c r="M529" s="49"/>
      <c r="P529" s="41"/>
    </row>
    <row r="530" spans="1:16" s="28" customFormat="1" ht="12.75" outlineLevel="2">
      <c r="A530" s="101">
        <v>3</v>
      </c>
      <c r="B530" s="131">
        <v>2012</v>
      </c>
      <c r="C530" s="132" t="s">
        <v>363</v>
      </c>
      <c r="D530" s="132" t="s">
        <v>530</v>
      </c>
      <c r="E530" s="133" t="s">
        <v>440</v>
      </c>
      <c r="F530" s="133">
        <v>40992</v>
      </c>
      <c r="G530" s="132" t="s">
        <v>1283</v>
      </c>
      <c r="H530" s="101">
        <v>10</v>
      </c>
      <c r="I530" s="134" t="s">
        <v>379</v>
      </c>
      <c r="J530" s="35"/>
      <c r="K530" s="35"/>
      <c r="L530" s="35"/>
      <c r="M530" s="35"/>
      <c r="P530" s="39"/>
    </row>
    <row r="531" spans="1:16" s="28" customFormat="1" ht="12.75" outlineLevel="2">
      <c r="A531" s="136">
        <v>5</v>
      </c>
      <c r="B531" s="137">
        <v>2012</v>
      </c>
      <c r="C531" s="138" t="s">
        <v>363</v>
      </c>
      <c r="D531" s="139" t="s">
        <v>530</v>
      </c>
      <c r="E531" s="139" t="s">
        <v>325</v>
      </c>
      <c r="F531" s="140">
        <v>41049</v>
      </c>
      <c r="G531" s="141" t="s">
        <v>1335</v>
      </c>
      <c r="H531" s="136">
        <v>10</v>
      </c>
      <c r="I531" s="139" t="s">
        <v>793</v>
      </c>
      <c r="J531" s="142"/>
      <c r="K531" s="142"/>
      <c r="L531" s="142"/>
      <c r="M531" s="142"/>
      <c r="P531" s="39"/>
    </row>
    <row r="532" spans="1:16" s="134" customFormat="1" ht="12.75" outlineLevel="2">
      <c r="A532" s="101">
        <v>10</v>
      </c>
      <c r="B532" s="131">
        <v>2012</v>
      </c>
      <c r="C532" s="132" t="s">
        <v>363</v>
      </c>
      <c r="D532" s="132" t="s">
        <v>530</v>
      </c>
      <c r="E532" s="133" t="s">
        <v>416</v>
      </c>
      <c r="F532" s="143">
        <v>41196</v>
      </c>
      <c r="G532" s="132" t="s">
        <v>1529</v>
      </c>
      <c r="H532" s="101">
        <v>7</v>
      </c>
      <c r="I532" s="134" t="s">
        <v>676</v>
      </c>
      <c r="J532" s="105"/>
      <c r="K532" s="105"/>
      <c r="L532" s="105"/>
      <c r="M532" s="105"/>
      <c r="P532" s="101"/>
    </row>
    <row r="533" spans="1:16" s="134" customFormat="1" ht="12.75" outlineLevel="1">
      <c r="A533" s="101"/>
      <c r="B533" s="131"/>
      <c r="C533" s="132"/>
      <c r="D533" s="132" t="s">
        <v>532</v>
      </c>
      <c r="E533" s="133"/>
      <c r="F533" s="143"/>
      <c r="G533" s="132"/>
      <c r="H533" s="101">
        <f>SUBTOTAL(9,H527:H532)</f>
        <v>38</v>
      </c>
      <c r="J533" s="105"/>
      <c r="K533" s="105"/>
      <c r="L533" s="105"/>
      <c r="M533" s="105"/>
      <c r="P533" s="101"/>
    </row>
    <row r="534" spans="1:16" s="29" customFormat="1" ht="12.75" outlineLevel="2">
      <c r="A534" s="30">
        <v>3</v>
      </c>
      <c r="B534" s="31">
        <v>2010</v>
      </c>
      <c r="C534" s="32" t="s">
        <v>362</v>
      </c>
      <c r="D534" s="32" t="s">
        <v>76</v>
      </c>
      <c r="E534" s="33" t="s">
        <v>422</v>
      </c>
      <c r="F534" s="33">
        <v>40244</v>
      </c>
      <c r="G534" s="32" t="s">
        <v>46</v>
      </c>
      <c r="H534" s="30">
        <v>7</v>
      </c>
      <c r="I534" s="32" t="s">
        <v>247</v>
      </c>
      <c r="J534" s="35"/>
      <c r="K534" s="28"/>
      <c r="L534" s="27"/>
      <c r="M534" s="27"/>
      <c r="P534" s="25"/>
    </row>
    <row r="535" spans="1:16" s="29" customFormat="1" ht="12.75" outlineLevel="2">
      <c r="A535" s="30">
        <v>3</v>
      </c>
      <c r="B535" s="31">
        <v>2010</v>
      </c>
      <c r="C535" s="32" t="s">
        <v>362</v>
      </c>
      <c r="D535" s="32" t="s">
        <v>76</v>
      </c>
      <c r="E535" s="33" t="s">
        <v>366</v>
      </c>
      <c r="F535" s="33">
        <v>40321</v>
      </c>
      <c r="G535" s="32" t="s">
        <v>579</v>
      </c>
      <c r="H535" s="30">
        <v>10</v>
      </c>
      <c r="I535" s="35" t="s">
        <v>294</v>
      </c>
      <c r="J535" s="35"/>
      <c r="K535" s="28"/>
      <c r="L535" s="27"/>
      <c r="M535" s="27"/>
      <c r="P535" s="25"/>
    </row>
    <row r="536" spans="1:16" s="107" customFormat="1" ht="12.75" outlineLevel="2">
      <c r="A536" s="101">
        <v>10</v>
      </c>
      <c r="B536" s="131">
        <v>2012</v>
      </c>
      <c r="C536" s="132" t="s">
        <v>362</v>
      </c>
      <c r="D536" s="132" t="s">
        <v>76</v>
      </c>
      <c r="E536" s="133" t="s">
        <v>416</v>
      </c>
      <c r="F536" s="143">
        <v>41196</v>
      </c>
      <c r="G536" s="132" t="s">
        <v>1475</v>
      </c>
      <c r="H536" s="101">
        <v>7</v>
      </c>
      <c r="I536" s="134" t="s">
        <v>1476</v>
      </c>
      <c r="J536" s="105"/>
      <c r="K536" s="105"/>
      <c r="L536" s="105"/>
      <c r="M536" s="105"/>
      <c r="P536" s="152"/>
    </row>
    <row r="537" spans="1:16" s="107" customFormat="1" ht="12.75" outlineLevel="1">
      <c r="A537" s="101"/>
      <c r="B537" s="131"/>
      <c r="C537" s="132"/>
      <c r="D537" s="132" t="s">
        <v>77</v>
      </c>
      <c r="E537" s="133"/>
      <c r="F537" s="143"/>
      <c r="G537" s="132"/>
      <c r="H537" s="101">
        <f>SUBTOTAL(9,H534:H536)</f>
        <v>24</v>
      </c>
      <c r="I537" s="134"/>
      <c r="J537" s="105"/>
      <c r="K537" s="105"/>
      <c r="L537" s="105"/>
      <c r="M537" s="105"/>
      <c r="P537" s="152"/>
    </row>
    <row r="538" spans="1:16" s="29" customFormat="1" ht="12.75" outlineLevel="2">
      <c r="A538" s="101">
        <v>3</v>
      </c>
      <c r="B538" s="131">
        <v>2012</v>
      </c>
      <c r="C538" s="132" t="s">
        <v>363</v>
      </c>
      <c r="D538" s="132" t="s">
        <v>93</v>
      </c>
      <c r="E538" s="133" t="s">
        <v>422</v>
      </c>
      <c r="F538" s="133">
        <v>40972</v>
      </c>
      <c r="G538" s="132" t="s">
        <v>1039</v>
      </c>
      <c r="H538" s="101">
        <v>10</v>
      </c>
      <c r="I538" s="134" t="s">
        <v>501</v>
      </c>
      <c r="J538" s="35"/>
      <c r="K538" s="18"/>
      <c r="L538" s="27"/>
      <c r="M538" s="27"/>
      <c r="P538" s="25"/>
    </row>
    <row r="539" spans="1:16" s="142" customFormat="1" ht="12.75" outlineLevel="2">
      <c r="A539" s="101">
        <v>3</v>
      </c>
      <c r="B539" s="131">
        <v>2012</v>
      </c>
      <c r="C539" s="132" t="s">
        <v>363</v>
      </c>
      <c r="D539" s="132" t="s">
        <v>93</v>
      </c>
      <c r="E539" s="133" t="s">
        <v>422</v>
      </c>
      <c r="F539" s="133">
        <v>40972</v>
      </c>
      <c r="G539" s="132" t="s">
        <v>47</v>
      </c>
      <c r="H539" s="101">
        <v>3</v>
      </c>
      <c r="I539" s="134" t="s">
        <v>1040</v>
      </c>
      <c r="J539" s="35"/>
      <c r="K539" s="28"/>
      <c r="L539" s="27"/>
      <c r="M539" s="27"/>
      <c r="P539" s="161"/>
    </row>
    <row r="540" spans="1:16" s="142" customFormat="1" ht="12.75" outlineLevel="1">
      <c r="A540" s="101"/>
      <c r="B540" s="131"/>
      <c r="C540" s="132"/>
      <c r="D540" s="132" t="s">
        <v>94</v>
      </c>
      <c r="E540" s="133"/>
      <c r="F540" s="133"/>
      <c r="G540" s="132"/>
      <c r="H540" s="101">
        <f>SUBTOTAL(9,H538:H539)</f>
        <v>13</v>
      </c>
      <c r="I540" s="134"/>
      <c r="J540" s="35"/>
      <c r="K540" s="28"/>
      <c r="L540" s="27"/>
      <c r="M540" s="27"/>
      <c r="P540" s="161"/>
    </row>
    <row r="541" spans="1:16" s="142" customFormat="1" ht="12.75" outlineLevel="2">
      <c r="A541" s="46">
        <v>2</v>
      </c>
      <c r="B541" s="53">
        <v>2011</v>
      </c>
      <c r="C541" s="54" t="s">
        <v>363</v>
      </c>
      <c r="D541" s="54" t="s">
        <v>218</v>
      </c>
      <c r="E541" s="56" t="s">
        <v>397</v>
      </c>
      <c r="F541" s="56">
        <v>40594</v>
      </c>
      <c r="G541" s="54" t="s">
        <v>122</v>
      </c>
      <c r="H541" s="46">
        <v>5</v>
      </c>
      <c r="I541" s="54" t="s">
        <v>396</v>
      </c>
      <c r="J541" s="35"/>
      <c r="K541" s="28"/>
      <c r="L541" s="27"/>
      <c r="M541" s="27"/>
      <c r="P541" s="161"/>
    </row>
    <row r="542" spans="1:16" s="142" customFormat="1" ht="12.75" outlineLevel="2">
      <c r="A542" s="46">
        <v>3</v>
      </c>
      <c r="B542" s="47">
        <v>2011</v>
      </c>
      <c r="C542" s="54" t="s">
        <v>363</v>
      </c>
      <c r="D542" s="47" t="s">
        <v>218</v>
      </c>
      <c r="E542" s="54" t="s">
        <v>422</v>
      </c>
      <c r="F542" s="56">
        <v>40608</v>
      </c>
      <c r="G542" s="144" t="s">
        <v>122</v>
      </c>
      <c r="H542" s="46">
        <v>10</v>
      </c>
      <c r="I542" s="49" t="s">
        <v>531</v>
      </c>
      <c r="J542" s="49"/>
      <c r="K542" s="28"/>
      <c r="L542" s="27"/>
      <c r="M542" s="27"/>
      <c r="P542" s="161"/>
    </row>
    <row r="543" spans="1:16" s="29" customFormat="1" ht="12.75" outlineLevel="2">
      <c r="A543" s="46">
        <v>3</v>
      </c>
      <c r="B543" s="47">
        <v>2011</v>
      </c>
      <c r="C543" s="54" t="s">
        <v>363</v>
      </c>
      <c r="D543" s="47" t="s">
        <v>218</v>
      </c>
      <c r="E543" s="54" t="s">
        <v>422</v>
      </c>
      <c r="F543" s="56">
        <v>40608</v>
      </c>
      <c r="G543" s="144" t="s">
        <v>739</v>
      </c>
      <c r="H543" s="46">
        <v>10</v>
      </c>
      <c r="I543" s="49" t="s">
        <v>537</v>
      </c>
      <c r="J543" s="35"/>
      <c r="K543" s="28"/>
      <c r="L543" s="27"/>
      <c r="M543" s="27"/>
      <c r="P543" s="25"/>
    </row>
    <row r="544" spans="1:16" s="18" customFormat="1" ht="12.75" outlineLevel="2">
      <c r="A544" s="46">
        <v>3</v>
      </c>
      <c r="B544" s="47">
        <v>2011</v>
      </c>
      <c r="C544" s="54" t="s">
        <v>363</v>
      </c>
      <c r="D544" s="47" t="s">
        <v>218</v>
      </c>
      <c r="E544" s="54" t="s">
        <v>422</v>
      </c>
      <c r="F544" s="56">
        <v>40608</v>
      </c>
      <c r="G544" s="144" t="s">
        <v>600</v>
      </c>
      <c r="H544" s="46">
        <v>10</v>
      </c>
      <c r="I544" s="49" t="s">
        <v>69</v>
      </c>
      <c r="J544" s="134"/>
      <c r="K544" s="28"/>
      <c r="L544" s="27"/>
      <c r="M544" s="27"/>
      <c r="P544" s="19"/>
    </row>
    <row r="545" spans="1:16" s="134" customFormat="1" ht="12.75" outlineLevel="2">
      <c r="A545" s="46">
        <v>3</v>
      </c>
      <c r="B545" s="47">
        <v>2011</v>
      </c>
      <c r="C545" s="54" t="s">
        <v>363</v>
      </c>
      <c r="D545" s="47" t="s">
        <v>218</v>
      </c>
      <c r="E545" s="54" t="s">
        <v>440</v>
      </c>
      <c r="F545" s="56">
        <v>40628</v>
      </c>
      <c r="G545" s="144" t="s">
        <v>781</v>
      </c>
      <c r="H545" s="46">
        <v>5</v>
      </c>
      <c r="I545" s="49" t="s">
        <v>364</v>
      </c>
      <c r="K545" s="28"/>
      <c r="L545" s="28"/>
      <c r="M545" s="28"/>
      <c r="P545" s="101"/>
    </row>
    <row r="546" spans="1:16" s="29" customFormat="1" ht="12.75" outlineLevel="2">
      <c r="A546" s="46">
        <v>7</v>
      </c>
      <c r="B546" s="47">
        <v>2011</v>
      </c>
      <c r="C546" s="54" t="s">
        <v>363</v>
      </c>
      <c r="D546" s="47" t="s">
        <v>218</v>
      </c>
      <c r="E546" s="54" t="s">
        <v>375</v>
      </c>
      <c r="F546" s="56">
        <v>40742</v>
      </c>
      <c r="G546" s="144" t="s">
        <v>859</v>
      </c>
      <c r="H546" s="46">
        <v>5</v>
      </c>
      <c r="I546" s="49" t="s">
        <v>364</v>
      </c>
      <c r="J546" s="134"/>
      <c r="K546" s="28"/>
      <c r="L546" s="28"/>
      <c r="M546" s="28"/>
      <c r="P546" s="25"/>
    </row>
    <row r="547" spans="1:16" s="142" customFormat="1" ht="12.75" outlineLevel="2">
      <c r="A547" s="46">
        <v>7</v>
      </c>
      <c r="B547" s="47">
        <v>2011</v>
      </c>
      <c r="C547" s="54" t="s">
        <v>363</v>
      </c>
      <c r="D547" s="47" t="s">
        <v>218</v>
      </c>
      <c r="E547" s="54" t="s">
        <v>389</v>
      </c>
      <c r="F547" s="56">
        <v>40747</v>
      </c>
      <c r="G547" s="144" t="s">
        <v>863</v>
      </c>
      <c r="H547" s="46">
        <v>5</v>
      </c>
      <c r="I547" s="49" t="s">
        <v>364</v>
      </c>
      <c r="J547" s="35"/>
      <c r="K547" s="28"/>
      <c r="L547" s="27"/>
      <c r="M547" s="27"/>
      <c r="P547" s="161"/>
    </row>
    <row r="548" spans="1:16" s="29" customFormat="1" ht="12.75" outlineLevel="2">
      <c r="A548" s="46">
        <v>10</v>
      </c>
      <c r="B548" s="53">
        <v>2011</v>
      </c>
      <c r="C548" s="54" t="s">
        <v>363</v>
      </c>
      <c r="D548" s="54" t="s">
        <v>218</v>
      </c>
      <c r="E548" s="56" t="s">
        <v>222</v>
      </c>
      <c r="F548" s="56">
        <v>40824</v>
      </c>
      <c r="G548" s="54" t="s">
        <v>907</v>
      </c>
      <c r="H548" s="46">
        <v>10</v>
      </c>
      <c r="I548" s="49" t="s">
        <v>460</v>
      </c>
      <c r="J548" s="35"/>
      <c r="K548" s="49"/>
      <c r="L548" s="49"/>
      <c r="M548" s="49"/>
      <c r="P548" s="25"/>
    </row>
    <row r="549" spans="1:16" s="29" customFormat="1" ht="12.75" outlineLevel="2">
      <c r="A549" s="46">
        <v>10</v>
      </c>
      <c r="B549" s="53">
        <v>2011</v>
      </c>
      <c r="C549" s="54" t="s">
        <v>363</v>
      </c>
      <c r="D549" s="54" t="s">
        <v>218</v>
      </c>
      <c r="E549" s="56" t="s">
        <v>416</v>
      </c>
      <c r="F549" s="56">
        <v>40839</v>
      </c>
      <c r="G549" s="54" t="s">
        <v>907</v>
      </c>
      <c r="H549" s="46">
        <v>10</v>
      </c>
      <c r="I549" s="49" t="s">
        <v>458</v>
      </c>
      <c r="J549" s="35"/>
      <c r="K549" s="28"/>
      <c r="L549" s="28"/>
      <c r="M549" s="28"/>
      <c r="P549" s="25"/>
    </row>
    <row r="550" spans="1:16" s="134" customFormat="1" ht="12.75" outlineLevel="2">
      <c r="A550" s="46">
        <v>11</v>
      </c>
      <c r="B550" s="53">
        <v>2011</v>
      </c>
      <c r="C550" s="54" t="s">
        <v>363</v>
      </c>
      <c r="D550" s="54" t="s">
        <v>218</v>
      </c>
      <c r="E550" s="56" t="s">
        <v>393</v>
      </c>
      <c r="F550" s="56">
        <v>40848</v>
      </c>
      <c r="G550" s="54" t="s">
        <v>964</v>
      </c>
      <c r="H550" s="46">
        <v>5</v>
      </c>
      <c r="I550" s="49" t="s">
        <v>396</v>
      </c>
      <c r="P550" s="101"/>
    </row>
    <row r="551" spans="1:16" s="142" customFormat="1" ht="12.75" outlineLevel="2">
      <c r="A551" s="46">
        <v>11</v>
      </c>
      <c r="B551" s="53">
        <v>2011</v>
      </c>
      <c r="C551" s="54" t="s">
        <v>363</v>
      </c>
      <c r="D551" s="54" t="s">
        <v>218</v>
      </c>
      <c r="E551" s="56" t="s">
        <v>395</v>
      </c>
      <c r="F551" s="56">
        <v>40853</v>
      </c>
      <c r="G551" s="54" t="s">
        <v>122</v>
      </c>
      <c r="H551" s="46">
        <v>5</v>
      </c>
      <c r="I551" s="49" t="s">
        <v>396</v>
      </c>
      <c r="J551" s="35"/>
      <c r="K551" s="28"/>
      <c r="L551" s="28"/>
      <c r="M551" s="28"/>
      <c r="P551" s="161"/>
    </row>
    <row r="552" spans="1:16" s="142" customFormat="1" ht="12.75" outlineLevel="2">
      <c r="A552" s="101">
        <v>12</v>
      </c>
      <c r="B552" s="131">
        <v>2012</v>
      </c>
      <c r="C552" s="132" t="s">
        <v>363</v>
      </c>
      <c r="D552" s="132" t="s">
        <v>218</v>
      </c>
      <c r="E552" s="133" t="s">
        <v>390</v>
      </c>
      <c r="F552" s="133">
        <v>40943</v>
      </c>
      <c r="G552" s="132" t="s">
        <v>991</v>
      </c>
      <c r="H552" s="101">
        <v>5</v>
      </c>
      <c r="I552" s="134" t="s">
        <v>459</v>
      </c>
      <c r="J552" s="35"/>
      <c r="K552" s="26"/>
      <c r="L552" s="26"/>
      <c r="M552" s="26"/>
      <c r="P552" s="161"/>
    </row>
    <row r="553" spans="1:16" s="29" customFormat="1" ht="12.75" outlineLevel="2">
      <c r="A553" s="101">
        <v>12</v>
      </c>
      <c r="B553" s="131">
        <v>2012</v>
      </c>
      <c r="C553" s="132" t="s">
        <v>363</v>
      </c>
      <c r="D553" s="132" t="s">
        <v>218</v>
      </c>
      <c r="E553" s="133" t="s">
        <v>397</v>
      </c>
      <c r="F553" s="133">
        <v>40951</v>
      </c>
      <c r="G553" s="132" t="s">
        <v>992</v>
      </c>
      <c r="H553" s="101">
        <v>5</v>
      </c>
      <c r="I553" s="134" t="s">
        <v>364</v>
      </c>
      <c r="J553" s="35"/>
      <c r="K553" s="26"/>
      <c r="L553" s="26"/>
      <c r="M553" s="26"/>
      <c r="P553" s="25"/>
    </row>
    <row r="554" spans="1:13" ht="12.75" outlineLevel="2">
      <c r="A554" s="101">
        <v>3</v>
      </c>
      <c r="B554" s="131">
        <v>2012</v>
      </c>
      <c r="C554" s="132" t="s">
        <v>363</v>
      </c>
      <c r="D554" s="132" t="s">
        <v>218</v>
      </c>
      <c r="E554" s="133" t="s">
        <v>422</v>
      </c>
      <c r="F554" s="133">
        <v>40972</v>
      </c>
      <c r="G554" s="132" t="s">
        <v>1041</v>
      </c>
      <c r="H554" s="101">
        <v>7</v>
      </c>
      <c r="I554" s="134" t="s">
        <v>499</v>
      </c>
      <c r="J554" s="35"/>
      <c r="K554" s="26"/>
      <c r="L554" s="26"/>
      <c r="M554" s="26"/>
    </row>
    <row r="555" spans="1:16" s="142" customFormat="1" ht="12.75" outlineLevel="2">
      <c r="A555" s="136">
        <v>5</v>
      </c>
      <c r="B555" s="137">
        <v>2012</v>
      </c>
      <c r="C555" s="138" t="s">
        <v>363</v>
      </c>
      <c r="D555" s="139" t="s">
        <v>218</v>
      </c>
      <c r="E555" s="139" t="s">
        <v>325</v>
      </c>
      <c r="F555" s="140">
        <v>41049</v>
      </c>
      <c r="G555" s="141" t="s">
        <v>1305</v>
      </c>
      <c r="H555" s="136">
        <v>3</v>
      </c>
      <c r="I555" s="139" t="s">
        <v>240</v>
      </c>
      <c r="P555" s="161"/>
    </row>
    <row r="556" spans="1:16" s="142" customFormat="1" ht="12.75" outlineLevel="2">
      <c r="A556" s="136">
        <v>11</v>
      </c>
      <c r="B556" s="137">
        <v>2012</v>
      </c>
      <c r="C556" s="138" t="s">
        <v>363</v>
      </c>
      <c r="D556" s="139" t="s">
        <v>218</v>
      </c>
      <c r="E556" s="139" t="s">
        <v>393</v>
      </c>
      <c r="F556" s="140">
        <v>41219</v>
      </c>
      <c r="G556" s="141" t="s">
        <v>1595</v>
      </c>
      <c r="H556" s="136">
        <v>5</v>
      </c>
      <c r="I556" s="139" t="s">
        <v>459</v>
      </c>
      <c r="P556" s="161"/>
    </row>
    <row r="557" spans="1:16" s="142" customFormat="1" ht="12.75" outlineLevel="1">
      <c r="A557" s="136"/>
      <c r="B557" s="137"/>
      <c r="C557" s="138"/>
      <c r="D557" s="139" t="s">
        <v>219</v>
      </c>
      <c r="E557" s="139"/>
      <c r="F557" s="140"/>
      <c r="G557" s="141"/>
      <c r="H557" s="136">
        <f>SUBTOTAL(9,H541:H556)</f>
        <v>105</v>
      </c>
      <c r="I557" s="139"/>
      <c r="P557" s="161"/>
    </row>
    <row r="558" spans="1:16" s="142" customFormat="1" ht="12.75" outlineLevel="2">
      <c r="A558" s="30">
        <v>3</v>
      </c>
      <c r="B558" s="31">
        <v>2010</v>
      </c>
      <c r="C558" s="32" t="s">
        <v>391</v>
      </c>
      <c r="D558" s="32" t="s">
        <v>539</v>
      </c>
      <c r="E558" s="33" t="s">
        <v>440</v>
      </c>
      <c r="F558" s="33">
        <v>40264</v>
      </c>
      <c r="G558" s="32" t="s">
        <v>540</v>
      </c>
      <c r="H558" s="30">
        <v>5</v>
      </c>
      <c r="I558" s="32" t="s">
        <v>392</v>
      </c>
      <c r="J558" s="35"/>
      <c r="K558" s="18"/>
      <c r="L558" s="28"/>
      <c r="M558" s="28"/>
      <c r="P558" s="161"/>
    </row>
    <row r="559" spans="1:16" s="142" customFormat="1" ht="12.75" outlineLevel="1">
      <c r="A559" s="30"/>
      <c r="B559" s="31"/>
      <c r="C559" s="32"/>
      <c r="D559" s="32" t="s">
        <v>541</v>
      </c>
      <c r="E559" s="33"/>
      <c r="F559" s="33"/>
      <c r="G559" s="32"/>
      <c r="H559" s="30">
        <f>SUBTOTAL(9,H558:H558)</f>
        <v>5</v>
      </c>
      <c r="I559" s="32"/>
      <c r="J559" s="35"/>
      <c r="K559" s="18"/>
      <c r="L559" s="28"/>
      <c r="M559" s="28"/>
      <c r="P559" s="161"/>
    </row>
    <row r="560" spans="1:16" s="28" customFormat="1" ht="12.75" outlineLevel="2">
      <c r="A560" s="30">
        <v>10</v>
      </c>
      <c r="B560" s="34">
        <v>2010</v>
      </c>
      <c r="C560" s="32" t="s">
        <v>428</v>
      </c>
      <c r="D560" s="34" t="s">
        <v>220</v>
      </c>
      <c r="E560" s="38" t="s">
        <v>399</v>
      </c>
      <c r="F560" s="33">
        <v>40363</v>
      </c>
      <c r="G560" s="183" t="s">
        <v>369</v>
      </c>
      <c r="H560" s="30">
        <v>5</v>
      </c>
      <c r="I560" s="32" t="s">
        <v>486</v>
      </c>
      <c r="J560" s="35"/>
      <c r="K560" s="18"/>
      <c r="P560" s="39"/>
    </row>
    <row r="561" spans="1:16" s="28" customFormat="1" ht="12.75" outlineLevel="1">
      <c r="A561" s="30"/>
      <c r="B561" s="34"/>
      <c r="C561" s="32"/>
      <c r="D561" s="34" t="s">
        <v>221</v>
      </c>
      <c r="E561" s="38"/>
      <c r="F561" s="33"/>
      <c r="G561" s="183"/>
      <c r="H561" s="30">
        <f>SUBTOTAL(9,H560:H560)</f>
        <v>5</v>
      </c>
      <c r="I561" s="32"/>
      <c r="J561" s="35"/>
      <c r="K561" s="18"/>
      <c r="P561" s="39"/>
    </row>
    <row r="562" spans="1:16" s="134" customFormat="1" ht="12.75" outlineLevel="2">
      <c r="A562" s="46">
        <v>3</v>
      </c>
      <c r="B562" s="47">
        <v>2011</v>
      </c>
      <c r="C562" s="54" t="s">
        <v>362</v>
      </c>
      <c r="D562" s="47" t="s">
        <v>117</v>
      </c>
      <c r="E562" s="55" t="s">
        <v>315</v>
      </c>
      <c r="F562" s="56">
        <v>40614</v>
      </c>
      <c r="G562" s="144" t="s">
        <v>764</v>
      </c>
      <c r="H562" s="46">
        <v>5</v>
      </c>
      <c r="I562" s="54" t="s">
        <v>387</v>
      </c>
      <c r="J562" s="35"/>
      <c r="K562" s="28"/>
      <c r="L562" s="28"/>
      <c r="M562" s="28"/>
      <c r="P562" s="101"/>
    </row>
    <row r="563" spans="1:16" s="134" customFormat="1" ht="12.75" outlineLevel="1">
      <c r="A563" s="46"/>
      <c r="B563" s="47"/>
      <c r="C563" s="54"/>
      <c r="D563" s="47" t="s">
        <v>140</v>
      </c>
      <c r="E563" s="55"/>
      <c r="F563" s="56"/>
      <c r="G563" s="144"/>
      <c r="H563" s="46">
        <f>SUBTOTAL(9,H562:H562)</f>
        <v>5</v>
      </c>
      <c r="I563" s="54"/>
      <c r="J563" s="35"/>
      <c r="K563" s="28"/>
      <c r="L563" s="28"/>
      <c r="M563" s="28"/>
      <c r="P563" s="101"/>
    </row>
    <row r="564" spans="1:16" s="49" customFormat="1" ht="12.75" outlineLevel="2">
      <c r="A564" s="46">
        <v>10</v>
      </c>
      <c r="B564" s="47">
        <v>2011</v>
      </c>
      <c r="C564" s="54" t="s">
        <v>391</v>
      </c>
      <c r="D564" s="47" t="s">
        <v>959</v>
      </c>
      <c r="E564" s="55" t="s">
        <v>222</v>
      </c>
      <c r="F564" s="56">
        <v>40824</v>
      </c>
      <c r="G564" s="144" t="s">
        <v>960</v>
      </c>
      <c r="H564" s="46">
        <v>5</v>
      </c>
      <c r="I564" s="54" t="s">
        <v>461</v>
      </c>
      <c r="J564" s="35"/>
      <c r="K564" s="37"/>
      <c r="L564" s="37"/>
      <c r="M564" s="37"/>
      <c r="P564" s="46"/>
    </row>
    <row r="565" spans="1:16" s="49" customFormat="1" ht="12.75" outlineLevel="1">
      <c r="A565" s="46"/>
      <c r="B565" s="47"/>
      <c r="C565" s="54"/>
      <c r="D565" s="47" t="s">
        <v>961</v>
      </c>
      <c r="E565" s="55"/>
      <c r="F565" s="56"/>
      <c r="G565" s="144"/>
      <c r="H565" s="46">
        <f>SUBTOTAL(9,H564:H564)</f>
        <v>5</v>
      </c>
      <c r="I565" s="54"/>
      <c r="J565" s="35"/>
      <c r="K565" s="37"/>
      <c r="L565" s="37"/>
      <c r="M565" s="37"/>
      <c r="P565" s="46"/>
    </row>
    <row r="566" spans="1:256" ht="12.75" outlineLevel="2">
      <c r="A566" s="30">
        <v>3</v>
      </c>
      <c r="B566" s="31">
        <v>2010</v>
      </c>
      <c r="C566" s="32" t="s">
        <v>362</v>
      </c>
      <c r="D566" s="32" t="s">
        <v>474</v>
      </c>
      <c r="E566" s="33" t="s">
        <v>422</v>
      </c>
      <c r="F566" s="33">
        <v>40244</v>
      </c>
      <c r="G566" s="32" t="s">
        <v>48</v>
      </c>
      <c r="H566" s="30">
        <v>7</v>
      </c>
      <c r="I566" s="32" t="s">
        <v>183</v>
      </c>
      <c r="J566" s="35"/>
      <c r="K566" s="49"/>
      <c r="L566" s="49"/>
      <c r="M566" s="49"/>
      <c r="N566" s="29"/>
      <c r="O566" s="29"/>
      <c r="P566" s="25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  <c r="CS566" s="29"/>
      <c r="CT566" s="29"/>
      <c r="CU566" s="29"/>
      <c r="CV566" s="29"/>
      <c r="CW566" s="29"/>
      <c r="CX566" s="29"/>
      <c r="CY566" s="29"/>
      <c r="CZ566" s="29"/>
      <c r="DA566" s="29"/>
      <c r="DB566" s="29"/>
      <c r="DC566" s="29"/>
      <c r="DD566" s="29"/>
      <c r="DE566" s="29"/>
      <c r="DF566" s="29"/>
      <c r="DG566" s="29"/>
      <c r="DH566" s="29"/>
      <c r="DI566" s="29"/>
      <c r="DJ566" s="29"/>
      <c r="DK566" s="29"/>
      <c r="DL566" s="29"/>
      <c r="DM566" s="29"/>
      <c r="DN566" s="29"/>
      <c r="DO566" s="29"/>
      <c r="DP566" s="29"/>
      <c r="DQ566" s="29"/>
      <c r="DR566" s="29"/>
      <c r="DS566" s="29"/>
      <c r="DT566" s="29"/>
      <c r="DU566" s="29"/>
      <c r="DV566" s="29"/>
      <c r="DW566" s="29"/>
      <c r="DX566" s="29"/>
      <c r="DY566" s="29"/>
      <c r="DZ566" s="29"/>
      <c r="EA566" s="29"/>
      <c r="EB566" s="29"/>
      <c r="EC566" s="29"/>
      <c r="ED566" s="29"/>
      <c r="EE566" s="29"/>
      <c r="EF566" s="29"/>
      <c r="EG566" s="29"/>
      <c r="EH566" s="29"/>
      <c r="EI566" s="29"/>
      <c r="EJ566" s="29"/>
      <c r="EK566" s="29"/>
      <c r="EL566" s="29"/>
      <c r="EM566" s="29"/>
      <c r="EN566" s="29"/>
      <c r="EO566" s="29"/>
      <c r="EP566" s="29"/>
      <c r="EQ566" s="29"/>
      <c r="ER566" s="29"/>
      <c r="ES566" s="29"/>
      <c r="ET566" s="29"/>
      <c r="EU566" s="29"/>
      <c r="EV566" s="29"/>
      <c r="EW566" s="29"/>
      <c r="EX566" s="29"/>
      <c r="EY566" s="29"/>
      <c r="EZ566" s="29"/>
      <c r="FA566" s="29"/>
      <c r="FB566" s="29"/>
      <c r="FC566" s="29"/>
      <c r="FD566" s="29"/>
      <c r="FE566" s="29"/>
      <c r="FF566" s="29"/>
      <c r="FG566" s="29"/>
      <c r="FH566" s="29"/>
      <c r="FI566" s="29"/>
      <c r="FJ566" s="29"/>
      <c r="FK566" s="29"/>
      <c r="FL566" s="29"/>
      <c r="FM566" s="29"/>
      <c r="FN566" s="29"/>
      <c r="FO566" s="29"/>
      <c r="FP566" s="29"/>
      <c r="FQ566" s="29"/>
      <c r="FR566" s="29"/>
      <c r="FS566" s="29"/>
      <c r="FT566" s="29"/>
      <c r="FU566" s="29"/>
      <c r="FV566" s="29"/>
      <c r="FW566" s="29"/>
      <c r="FX566" s="29"/>
      <c r="FY566" s="29"/>
      <c r="FZ566" s="29"/>
      <c r="GA566" s="29"/>
      <c r="GB566" s="29"/>
      <c r="GC566" s="29"/>
      <c r="GD566" s="29"/>
      <c r="GE566" s="29"/>
      <c r="GF566" s="29"/>
      <c r="GG566" s="29"/>
      <c r="GH566" s="29"/>
      <c r="GI566" s="29"/>
      <c r="GJ566" s="29"/>
      <c r="GK566" s="29"/>
      <c r="GL566" s="29"/>
      <c r="GM566" s="29"/>
      <c r="GN566" s="29"/>
      <c r="GO566" s="29"/>
      <c r="GP566" s="29"/>
      <c r="GQ566" s="29"/>
      <c r="GR566" s="29"/>
      <c r="GS566" s="29"/>
      <c r="GT566" s="29"/>
      <c r="GU566" s="29"/>
      <c r="GV566" s="29"/>
      <c r="GW566" s="29"/>
      <c r="GX566" s="29"/>
      <c r="GY566" s="29"/>
      <c r="GZ566" s="29"/>
      <c r="HA566" s="29"/>
      <c r="HB566" s="29"/>
      <c r="HC566" s="29"/>
      <c r="HD566" s="29"/>
      <c r="HE566" s="29"/>
      <c r="HF566" s="29"/>
      <c r="HG566" s="29"/>
      <c r="HH566" s="29"/>
      <c r="HI566" s="29"/>
      <c r="HJ566" s="29"/>
      <c r="HK566" s="29"/>
      <c r="HL566" s="29"/>
      <c r="HM566" s="29"/>
      <c r="HN566" s="29"/>
      <c r="HO566" s="29"/>
      <c r="HP566" s="29"/>
      <c r="HQ566" s="29"/>
      <c r="HR566" s="29"/>
      <c r="HS566" s="29"/>
      <c r="HT566" s="29"/>
      <c r="HU566" s="29"/>
      <c r="HV566" s="29"/>
      <c r="HW566" s="29"/>
      <c r="HX566" s="29"/>
      <c r="HY566" s="29"/>
      <c r="HZ566" s="29"/>
      <c r="IA566" s="29"/>
      <c r="IB566" s="29"/>
      <c r="IC566" s="29"/>
      <c r="ID566" s="29"/>
      <c r="IE566" s="29"/>
      <c r="IF566" s="29"/>
      <c r="IG566" s="29"/>
      <c r="IH566" s="29"/>
      <c r="II566" s="29"/>
      <c r="IJ566" s="29"/>
      <c r="IK566" s="29"/>
      <c r="IL566" s="29"/>
      <c r="IM566" s="29"/>
      <c r="IN566" s="29"/>
      <c r="IO566" s="29"/>
      <c r="IP566" s="29"/>
      <c r="IQ566" s="29"/>
      <c r="IR566" s="29"/>
      <c r="IS566" s="29"/>
      <c r="IT566" s="29"/>
      <c r="IU566" s="29"/>
      <c r="IV566" s="29"/>
    </row>
    <row r="567" spans="1:16" s="27" customFormat="1" ht="12.75" outlineLevel="2">
      <c r="A567" s="30">
        <v>3</v>
      </c>
      <c r="B567" s="31">
        <v>2010</v>
      </c>
      <c r="C567" s="32" t="s">
        <v>362</v>
      </c>
      <c r="D567" s="32" t="s">
        <v>474</v>
      </c>
      <c r="E567" s="33" t="s">
        <v>366</v>
      </c>
      <c r="F567" s="33">
        <v>40321</v>
      </c>
      <c r="G567" s="32" t="s">
        <v>123</v>
      </c>
      <c r="H567" s="30">
        <v>10</v>
      </c>
      <c r="I567" s="35" t="s">
        <v>268</v>
      </c>
      <c r="J567" s="35"/>
      <c r="K567" s="43"/>
      <c r="L567" s="43"/>
      <c r="M567" s="43"/>
      <c r="P567" s="41"/>
    </row>
    <row r="568" spans="1:16" s="27" customFormat="1" ht="12.75" outlineLevel="1">
      <c r="A568" s="30"/>
      <c r="B568" s="31"/>
      <c r="C568" s="32"/>
      <c r="D568" s="32" t="s">
        <v>476</v>
      </c>
      <c r="E568" s="33"/>
      <c r="F568" s="33"/>
      <c r="G568" s="32"/>
      <c r="H568" s="30">
        <f>SUBTOTAL(9,H566:H567)</f>
        <v>17</v>
      </c>
      <c r="I568" s="35"/>
      <c r="J568" s="35"/>
      <c r="K568" s="43"/>
      <c r="L568" s="43"/>
      <c r="M568" s="43"/>
      <c r="P568" s="41"/>
    </row>
    <row r="569" spans="1:16" s="49" customFormat="1" ht="12.75" outlineLevel="2">
      <c r="A569" s="30">
        <v>3</v>
      </c>
      <c r="B569" s="31">
        <v>2010</v>
      </c>
      <c r="C569" s="32" t="s">
        <v>428</v>
      </c>
      <c r="D569" s="32" t="s">
        <v>270</v>
      </c>
      <c r="E569" s="33" t="s">
        <v>422</v>
      </c>
      <c r="F569" s="33">
        <v>40244</v>
      </c>
      <c r="G569" s="32" t="s">
        <v>49</v>
      </c>
      <c r="H569" s="30">
        <v>7</v>
      </c>
      <c r="I569" s="32" t="s">
        <v>263</v>
      </c>
      <c r="J569" s="35"/>
      <c r="K569" s="28"/>
      <c r="L569" s="17"/>
      <c r="M569" s="17"/>
      <c r="P569" s="46"/>
    </row>
    <row r="570" spans="1:16" s="134" customFormat="1" ht="12.75" outlineLevel="2">
      <c r="A570" s="48">
        <v>5</v>
      </c>
      <c r="B570" s="47">
        <v>2011</v>
      </c>
      <c r="C570" s="54" t="s">
        <v>428</v>
      </c>
      <c r="D570" s="56" t="s">
        <v>270</v>
      </c>
      <c r="E570" s="54" t="s">
        <v>325</v>
      </c>
      <c r="F570" s="56">
        <v>40685</v>
      </c>
      <c r="G570" s="54" t="s">
        <v>809</v>
      </c>
      <c r="H570" s="46">
        <v>3</v>
      </c>
      <c r="I570" s="49" t="s">
        <v>297</v>
      </c>
      <c r="K570" s="28"/>
      <c r="L570" s="29"/>
      <c r="M570" s="17"/>
      <c r="P570" s="101"/>
    </row>
    <row r="571" spans="1:16" s="134" customFormat="1" ht="12.75" outlineLevel="1">
      <c r="A571" s="48"/>
      <c r="B571" s="47"/>
      <c r="C571" s="54"/>
      <c r="D571" s="56" t="s">
        <v>271</v>
      </c>
      <c r="E571" s="54"/>
      <c r="F571" s="56"/>
      <c r="G571" s="54"/>
      <c r="H571" s="46">
        <f>SUBTOTAL(9,H569:H570)</f>
        <v>10</v>
      </c>
      <c r="I571" s="49"/>
      <c r="K571" s="28"/>
      <c r="L571" s="29"/>
      <c r="M571" s="17"/>
      <c r="P571" s="101"/>
    </row>
    <row r="572" spans="1:16" s="134" customFormat="1" ht="12.75" outlineLevel="2">
      <c r="A572" s="46">
        <v>3</v>
      </c>
      <c r="B572" s="47">
        <v>2011</v>
      </c>
      <c r="C572" s="54" t="s">
        <v>363</v>
      </c>
      <c r="D572" s="47" t="s">
        <v>190</v>
      </c>
      <c r="E572" s="54" t="s">
        <v>422</v>
      </c>
      <c r="F572" s="56">
        <v>40608</v>
      </c>
      <c r="G572" s="144" t="s">
        <v>740</v>
      </c>
      <c r="H572" s="46">
        <v>10</v>
      </c>
      <c r="I572" s="49" t="s">
        <v>741</v>
      </c>
      <c r="K572" s="28"/>
      <c r="L572" s="29"/>
      <c r="M572" s="17"/>
      <c r="P572" s="101"/>
    </row>
    <row r="573" spans="1:16" s="134" customFormat="1" ht="12.75" outlineLevel="2">
      <c r="A573" s="46">
        <v>3</v>
      </c>
      <c r="B573" s="47">
        <v>2011</v>
      </c>
      <c r="C573" s="54" t="s">
        <v>363</v>
      </c>
      <c r="D573" s="47" t="s">
        <v>190</v>
      </c>
      <c r="E573" s="54" t="s">
        <v>422</v>
      </c>
      <c r="F573" s="56">
        <v>40608</v>
      </c>
      <c r="G573" s="144" t="s">
        <v>742</v>
      </c>
      <c r="H573" s="46">
        <v>7</v>
      </c>
      <c r="I573" s="49" t="s">
        <v>743</v>
      </c>
      <c r="J573" s="35"/>
      <c r="K573" s="28"/>
      <c r="L573" s="27"/>
      <c r="M573" s="27"/>
      <c r="P573" s="101"/>
    </row>
    <row r="574" spans="1:16" s="134" customFormat="1" ht="12.75" outlineLevel="2">
      <c r="A574" s="46">
        <v>5</v>
      </c>
      <c r="B574" s="47">
        <v>2011</v>
      </c>
      <c r="C574" s="54" t="s">
        <v>363</v>
      </c>
      <c r="D574" s="47" t="s">
        <v>190</v>
      </c>
      <c r="E574" s="54" t="s">
        <v>1380</v>
      </c>
      <c r="F574" s="56">
        <v>40691</v>
      </c>
      <c r="G574" s="144" t="s">
        <v>848</v>
      </c>
      <c r="H574" s="46">
        <v>5</v>
      </c>
      <c r="I574" s="49" t="s">
        <v>1400</v>
      </c>
      <c r="K574" s="28"/>
      <c r="L574" s="27"/>
      <c r="M574" s="27"/>
      <c r="P574" s="101"/>
    </row>
    <row r="575" spans="1:16" s="142" customFormat="1" ht="12.75" outlineLevel="2">
      <c r="A575" s="46">
        <v>10</v>
      </c>
      <c r="B575" s="53">
        <v>2011</v>
      </c>
      <c r="C575" s="54" t="s">
        <v>363</v>
      </c>
      <c r="D575" s="54" t="s">
        <v>190</v>
      </c>
      <c r="E575" s="56" t="s">
        <v>416</v>
      </c>
      <c r="F575" s="56">
        <v>40839</v>
      </c>
      <c r="G575" s="54" t="s">
        <v>908</v>
      </c>
      <c r="H575" s="46">
        <v>10</v>
      </c>
      <c r="I575" s="49" t="s">
        <v>452</v>
      </c>
      <c r="J575" s="35"/>
      <c r="K575" s="28"/>
      <c r="L575" s="27"/>
      <c r="M575" s="27"/>
      <c r="P575" s="161"/>
    </row>
    <row r="576" spans="1:16" s="142" customFormat="1" ht="12.75" outlineLevel="2">
      <c r="A576" s="46">
        <v>10</v>
      </c>
      <c r="B576" s="53">
        <v>2011</v>
      </c>
      <c r="C576" s="54" t="s">
        <v>363</v>
      </c>
      <c r="D576" s="54" t="s">
        <v>190</v>
      </c>
      <c r="E576" s="56" t="s">
        <v>416</v>
      </c>
      <c r="F576" s="56">
        <v>40839</v>
      </c>
      <c r="G576" s="54" t="s">
        <v>909</v>
      </c>
      <c r="H576" s="46">
        <v>3</v>
      </c>
      <c r="I576" s="49" t="s">
        <v>678</v>
      </c>
      <c r="J576" s="134"/>
      <c r="K576" s="29"/>
      <c r="L576" s="29"/>
      <c r="M576" s="29"/>
      <c r="P576" s="161"/>
    </row>
    <row r="577" spans="1:256" s="35" customFormat="1" ht="12.75" outlineLevel="2">
      <c r="A577" s="101">
        <v>12</v>
      </c>
      <c r="B577" s="131">
        <v>2012</v>
      </c>
      <c r="C577" s="132" t="s">
        <v>363</v>
      </c>
      <c r="D577" s="132" t="s">
        <v>190</v>
      </c>
      <c r="E577" s="133" t="s">
        <v>397</v>
      </c>
      <c r="F577" s="133">
        <v>40951</v>
      </c>
      <c r="G577" s="132" t="s">
        <v>848</v>
      </c>
      <c r="H577" s="101">
        <v>5</v>
      </c>
      <c r="I577" s="134" t="s">
        <v>396</v>
      </c>
      <c r="J577" s="134"/>
      <c r="K577" s="27"/>
      <c r="L577" s="27"/>
      <c r="M577" s="27"/>
      <c r="N577" s="49"/>
      <c r="O577" s="49"/>
      <c r="P577" s="46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  <c r="AV577" s="49"/>
      <c r="AW577" s="49"/>
      <c r="AX577" s="49"/>
      <c r="AY577" s="49"/>
      <c r="AZ577" s="49"/>
      <c r="BA577" s="49"/>
      <c r="BB577" s="49"/>
      <c r="BC577" s="49"/>
      <c r="BD577" s="49"/>
      <c r="BE577" s="49"/>
      <c r="BF577" s="49"/>
      <c r="BG577" s="49"/>
      <c r="BH577" s="49"/>
      <c r="BI577" s="49"/>
      <c r="BJ577" s="49"/>
      <c r="BK577" s="49"/>
      <c r="BL577" s="49"/>
      <c r="BM577" s="49"/>
      <c r="BN577" s="49"/>
      <c r="BO577" s="49"/>
      <c r="BP577" s="49"/>
      <c r="BQ577" s="49"/>
      <c r="BR577" s="49"/>
      <c r="BS577" s="49"/>
      <c r="BT577" s="49"/>
      <c r="BU577" s="49"/>
      <c r="BV577" s="49"/>
      <c r="BW577" s="49"/>
      <c r="BX577" s="49"/>
      <c r="BY577" s="49"/>
      <c r="BZ577" s="49"/>
      <c r="CA577" s="49"/>
      <c r="CB577" s="49"/>
      <c r="CC577" s="49"/>
      <c r="CD577" s="49"/>
      <c r="CE577" s="49"/>
      <c r="CF577" s="49"/>
      <c r="CG577" s="49"/>
      <c r="CH577" s="49"/>
      <c r="CI577" s="49"/>
      <c r="CJ577" s="49"/>
      <c r="CK577" s="49"/>
      <c r="CL577" s="49"/>
      <c r="CM577" s="49"/>
      <c r="CN577" s="49"/>
      <c r="CO577" s="49"/>
      <c r="CP577" s="49"/>
      <c r="CQ577" s="49"/>
      <c r="CR577" s="49"/>
      <c r="CS577" s="49"/>
      <c r="CT577" s="49"/>
      <c r="CU577" s="49"/>
      <c r="CV577" s="49"/>
      <c r="CW577" s="49"/>
      <c r="CX577" s="49"/>
      <c r="CY577" s="49"/>
      <c r="CZ577" s="49"/>
      <c r="DA577" s="49"/>
      <c r="DB577" s="49"/>
      <c r="DC577" s="49"/>
      <c r="DD577" s="49"/>
      <c r="DE577" s="49"/>
      <c r="DF577" s="49"/>
      <c r="DG577" s="49"/>
      <c r="DH577" s="49"/>
      <c r="DI577" s="49"/>
      <c r="DJ577" s="49"/>
      <c r="DK577" s="49"/>
      <c r="DL577" s="49"/>
      <c r="DM577" s="49"/>
      <c r="DN577" s="49"/>
      <c r="DO577" s="49"/>
      <c r="DP577" s="49"/>
      <c r="DQ577" s="49"/>
      <c r="DR577" s="49"/>
      <c r="DS577" s="49"/>
      <c r="DT577" s="49"/>
      <c r="DU577" s="49"/>
      <c r="DV577" s="49"/>
      <c r="DW577" s="49"/>
      <c r="DX577" s="49"/>
      <c r="DY577" s="49"/>
      <c r="DZ577" s="49"/>
      <c r="EA577" s="49"/>
      <c r="EB577" s="49"/>
      <c r="EC577" s="49"/>
      <c r="ED577" s="49"/>
      <c r="EE577" s="49"/>
      <c r="EF577" s="49"/>
      <c r="EG577" s="49"/>
      <c r="EH577" s="49"/>
      <c r="EI577" s="49"/>
      <c r="EJ577" s="49"/>
      <c r="EK577" s="49"/>
      <c r="EL577" s="49"/>
      <c r="EM577" s="49"/>
      <c r="EN577" s="49"/>
      <c r="EO577" s="49"/>
      <c r="EP577" s="49"/>
      <c r="EQ577" s="49"/>
      <c r="ER577" s="49"/>
      <c r="ES577" s="49"/>
      <c r="ET577" s="49"/>
      <c r="EU577" s="49"/>
      <c r="EV577" s="49"/>
      <c r="EW577" s="49"/>
      <c r="EX577" s="49"/>
      <c r="EY577" s="49"/>
      <c r="EZ577" s="49"/>
      <c r="FA577" s="49"/>
      <c r="FB577" s="49"/>
      <c r="FC577" s="49"/>
      <c r="FD577" s="49"/>
      <c r="FE577" s="49"/>
      <c r="FF577" s="49"/>
      <c r="FG577" s="49"/>
      <c r="FH577" s="49"/>
      <c r="FI577" s="49"/>
      <c r="FJ577" s="49"/>
      <c r="FK577" s="49"/>
      <c r="FL577" s="49"/>
      <c r="FM577" s="49"/>
      <c r="FN577" s="49"/>
      <c r="FO577" s="49"/>
      <c r="FP577" s="49"/>
      <c r="FQ577" s="49"/>
      <c r="FR577" s="49"/>
      <c r="FS577" s="49"/>
      <c r="FT577" s="49"/>
      <c r="FU577" s="49"/>
      <c r="FV577" s="49"/>
      <c r="FW577" s="49"/>
      <c r="FX577" s="49"/>
      <c r="FY577" s="49"/>
      <c r="FZ577" s="49"/>
      <c r="GA577" s="49"/>
      <c r="GB577" s="49"/>
      <c r="GC577" s="49"/>
      <c r="GD577" s="49"/>
      <c r="GE577" s="49"/>
      <c r="GF577" s="49"/>
      <c r="GG577" s="49"/>
      <c r="GH577" s="49"/>
      <c r="GI577" s="49"/>
      <c r="GJ577" s="49"/>
      <c r="GK577" s="49"/>
      <c r="GL577" s="49"/>
      <c r="GM577" s="49"/>
      <c r="GN577" s="49"/>
      <c r="GO577" s="49"/>
      <c r="GP577" s="49"/>
      <c r="GQ577" s="49"/>
      <c r="GR577" s="49"/>
      <c r="GS577" s="49"/>
      <c r="GT577" s="49"/>
      <c r="GU577" s="49"/>
      <c r="GV577" s="49"/>
      <c r="GW577" s="49"/>
      <c r="GX577" s="49"/>
      <c r="GY577" s="49"/>
      <c r="GZ577" s="49"/>
      <c r="HA577" s="49"/>
      <c r="HB577" s="49"/>
      <c r="HC577" s="49"/>
      <c r="HD577" s="49"/>
      <c r="HE577" s="49"/>
      <c r="HF577" s="49"/>
      <c r="HG577" s="49"/>
      <c r="HH577" s="49"/>
      <c r="HI577" s="49"/>
      <c r="HJ577" s="49"/>
      <c r="HK577" s="49"/>
      <c r="HL577" s="49"/>
      <c r="HM577" s="49"/>
      <c r="HN577" s="49"/>
      <c r="HO577" s="49"/>
      <c r="HP577" s="49"/>
      <c r="HQ577" s="49"/>
      <c r="HR577" s="49"/>
      <c r="HS577" s="49"/>
      <c r="HT577" s="49"/>
      <c r="HU577" s="49"/>
      <c r="HV577" s="49"/>
      <c r="HW577" s="49"/>
      <c r="HX577" s="49"/>
      <c r="HY577" s="49"/>
      <c r="HZ577" s="49"/>
      <c r="IA577" s="49"/>
      <c r="IB577" s="49"/>
      <c r="IC577" s="49"/>
      <c r="ID577" s="49"/>
      <c r="IE577" s="49"/>
      <c r="IF577" s="49"/>
      <c r="IG577" s="49"/>
      <c r="IH577" s="49"/>
      <c r="II577" s="49"/>
      <c r="IJ577" s="49"/>
      <c r="IK577" s="49"/>
      <c r="IL577" s="49"/>
      <c r="IM577" s="49"/>
      <c r="IN577" s="49"/>
      <c r="IO577" s="49"/>
      <c r="IP577" s="49"/>
      <c r="IQ577" s="49"/>
      <c r="IR577" s="49"/>
      <c r="IS577" s="49"/>
      <c r="IT577" s="49"/>
      <c r="IU577" s="49"/>
      <c r="IV577" s="49"/>
    </row>
    <row r="578" spans="1:256" s="35" customFormat="1" ht="12.75" outlineLevel="2">
      <c r="A578" s="101">
        <v>3</v>
      </c>
      <c r="B578" s="131">
        <v>2012</v>
      </c>
      <c r="C578" s="132" t="s">
        <v>363</v>
      </c>
      <c r="D578" s="132" t="s">
        <v>190</v>
      </c>
      <c r="E578" s="133" t="s">
        <v>422</v>
      </c>
      <c r="F578" s="133">
        <v>40972</v>
      </c>
      <c r="G578" s="132" t="s">
        <v>742</v>
      </c>
      <c r="H578" s="101">
        <v>7</v>
      </c>
      <c r="I578" s="134" t="s">
        <v>743</v>
      </c>
      <c r="J578" s="134"/>
      <c r="K578" s="27"/>
      <c r="L578" s="27"/>
      <c r="M578" s="27"/>
      <c r="N578" s="49"/>
      <c r="O578" s="49"/>
      <c r="P578" s="46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  <c r="AV578" s="49"/>
      <c r="AW578" s="49"/>
      <c r="AX578" s="49"/>
      <c r="AY578" s="49"/>
      <c r="AZ578" s="49"/>
      <c r="BA578" s="49"/>
      <c r="BB578" s="49"/>
      <c r="BC578" s="49"/>
      <c r="BD578" s="49"/>
      <c r="BE578" s="49"/>
      <c r="BF578" s="49"/>
      <c r="BG578" s="49"/>
      <c r="BH578" s="49"/>
      <c r="BI578" s="49"/>
      <c r="BJ578" s="49"/>
      <c r="BK578" s="49"/>
      <c r="BL578" s="49"/>
      <c r="BM578" s="49"/>
      <c r="BN578" s="49"/>
      <c r="BO578" s="49"/>
      <c r="BP578" s="49"/>
      <c r="BQ578" s="49"/>
      <c r="BR578" s="49"/>
      <c r="BS578" s="49"/>
      <c r="BT578" s="49"/>
      <c r="BU578" s="49"/>
      <c r="BV578" s="49"/>
      <c r="BW578" s="49"/>
      <c r="BX578" s="49"/>
      <c r="BY578" s="49"/>
      <c r="BZ578" s="49"/>
      <c r="CA578" s="49"/>
      <c r="CB578" s="49"/>
      <c r="CC578" s="49"/>
      <c r="CD578" s="49"/>
      <c r="CE578" s="49"/>
      <c r="CF578" s="49"/>
      <c r="CG578" s="49"/>
      <c r="CH578" s="49"/>
      <c r="CI578" s="49"/>
      <c r="CJ578" s="49"/>
      <c r="CK578" s="49"/>
      <c r="CL578" s="49"/>
      <c r="CM578" s="49"/>
      <c r="CN578" s="49"/>
      <c r="CO578" s="49"/>
      <c r="CP578" s="49"/>
      <c r="CQ578" s="49"/>
      <c r="CR578" s="49"/>
      <c r="CS578" s="49"/>
      <c r="CT578" s="49"/>
      <c r="CU578" s="49"/>
      <c r="CV578" s="49"/>
      <c r="CW578" s="49"/>
      <c r="CX578" s="49"/>
      <c r="CY578" s="49"/>
      <c r="CZ578" s="49"/>
      <c r="DA578" s="49"/>
      <c r="DB578" s="49"/>
      <c r="DC578" s="49"/>
      <c r="DD578" s="49"/>
      <c r="DE578" s="49"/>
      <c r="DF578" s="49"/>
      <c r="DG578" s="49"/>
      <c r="DH578" s="49"/>
      <c r="DI578" s="49"/>
      <c r="DJ578" s="49"/>
      <c r="DK578" s="49"/>
      <c r="DL578" s="49"/>
      <c r="DM578" s="49"/>
      <c r="DN578" s="49"/>
      <c r="DO578" s="49"/>
      <c r="DP578" s="49"/>
      <c r="DQ578" s="49"/>
      <c r="DR578" s="49"/>
      <c r="DS578" s="49"/>
      <c r="DT578" s="49"/>
      <c r="DU578" s="49"/>
      <c r="DV578" s="49"/>
      <c r="DW578" s="49"/>
      <c r="DX578" s="49"/>
      <c r="DY578" s="49"/>
      <c r="DZ578" s="49"/>
      <c r="EA578" s="49"/>
      <c r="EB578" s="49"/>
      <c r="EC578" s="49"/>
      <c r="ED578" s="49"/>
      <c r="EE578" s="49"/>
      <c r="EF578" s="49"/>
      <c r="EG578" s="49"/>
      <c r="EH578" s="49"/>
      <c r="EI578" s="49"/>
      <c r="EJ578" s="49"/>
      <c r="EK578" s="49"/>
      <c r="EL578" s="49"/>
      <c r="EM578" s="49"/>
      <c r="EN578" s="49"/>
      <c r="EO578" s="49"/>
      <c r="EP578" s="49"/>
      <c r="EQ578" s="49"/>
      <c r="ER578" s="49"/>
      <c r="ES578" s="49"/>
      <c r="ET578" s="49"/>
      <c r="EU578" s="49"/>
      <c r="EV578" s="49"/>
      <c r="EW578" s="49"/>
      <c r="EX578" s="49"/>
      <c r="EY578" s="49"/>
      <c r="EZ578" s="49"/>
      <c r="FA578" s="49"/>
      <c r="FB578" s="49"/>
      <c r="FC578" s="49"/>
      <c r="FD578" s="49"/>
      <c r="FE578" s="49"/>
      <c r="FF578" s="49"/>
      <c r="FG578" s="49"/>
      <c r="FH578" s="49"/>
      <c r="FI578" s="49"/>
      <c r="FJ578" s="49"/>
      <c r="FK578" s="49"/>
      <c r="FL578" s="49"/>
      <c r="FM578" s="49"/>
      <c r="FN578" s="49"/>
      <c r="FO578" s="49"/>
      <c r="FP578" s="49"/>
      <c r="FQ578" s="49"/>
      <c r="FR578" s="49"/>
      <c r="FS578" s="49"/>
      <c r="FT578" s="49"/>
      <c r="FU578" s="49"/>
      <c r="FV578" s="49"/>
      <c r="FW578" s="49"/>
      <c r="FX578" s="49"/>
      <c r="FY578" s="49"/>
      <c r="FZ578" s="49"/>
      <c r="GA578" s="49"/>
      <c r="GB578" s="49"/>
      <c r="GC578" s="49"/>
      <c r="GD578" s="49"/>
      <c r="GE578" s="49"/>
      <c r="GF578" s="49"/>
      <c r="GG578" s="49"/>
      <c r="GH578" s="49"/>
      <c r="GI578" s="49"/>
      <c r="GJ578" s="49"/>
      <c r="GK578" s="49"/>
      <c r="GL578" s="49"/>
      <c r="GM578" s="49"/>
      <c r="GN578" s="49"/>
      <c r="GO578" s="49"/>
      <c r="GP578" s="49"/>
      <c r="GQ578" s="49"/>
      <c r="GR578" s="49"/>
      <c r="GS578" s="49"/>
      <c r="GT578" s="49"/>
      <c r="GU578" s="49"/>
      <c r="GV578" s="49"/>
      <c r="GW578" s="49"/>
      <c r="GX578" s="49"/>
      <c r="GY578" s="49"/>
      <c r="GZ578" s="49"/>
      <c r="HA578" s="49"/>
      <c r="HB578" s="49"/>
      <c r="HC578" s="49"/>
      <c r="HD578" s="49"/>
      <c r="HE578" s="49"/>
      <c r="HF578" s="49"/>
      <c r="HG578" s="49"/>
      <c r="HH578" s="49"/>
      <c r="HI578" s="49"/>
      <c r="HJ578" s="49"/>
      <c r="HK578" s="49"/>
      <c r="HL578" s="49"/>
      <c r="HM578" s="49"/>
      <c r="HN578" s="49"/>
      <c r="HO578" s="49"/>
      <c r="HP578" s="49"/>
      <c r="HQ578" s="49"/>
      <c r="HR578" s="49"/>
      <c r="HS578" s="49"/>
      <c r="HT578" s="49"/>
      <c r="HU578" s="49"/>
      <c r="HV578" s="49"/>
      <c r="HW578" s="49"/>
      <c r="HX578" s="49"/>
      <c r="HY578" s="49"/>
      <c r="HZ578" s="49"/>
      <c r="IA578" s="49"/>
      <c r="IB578" s="49"/>
      <c r="IC578" s="49"/>
      <c r="ID578" s="49"/>
      <c r="IE578" s="49"/>
      <c r="IF578" s="49"/>
      <c r="IG578" s="49"/>
      <c r="IH578" s="49"/>
      <c r="II578" s="49"/>
      <c r="IJ578" s="49"/>
      <c r="IK578" s="49"/>
      <c r="IL578" s="49"/>
      <c r="IM578" s="49"/>
      <c r="IN578" s="49"/>
      <c r="IO578" s="49"/>
      <c r="IP578" s="49"/>
      <c r="IQ578" s="49"/>
      <c r="IR578" s="49"/>
      <c r="IS578" s="49"/>
      <c r="IT578" s="49"/>
      <c r="IU578" s="49"/>
      <c r="IV578" s="49"/>
    </row>
    <row r="579" spans="1:16" s="49" customFormat="1" ht="12.75" outlineLevel="2">
      <c r="A579" s="161">
        <v>3</v>
      </c>
      <c r="B579" s="162">
        <v>2012</v>
      </c>
      <c r="C579" s="163" t="s">
        <v>363</v>
      </c>
      <c r="D579" s="163" t="s">
        <v>190</v>
      </c>
      <c r="E579" s="164" t="s">
        <v>422</v>
      </c>
      <c r="F579" s="164">
        <v>40972</v>
      </c>
      <c r="G579" s="163" t="s">
        <v>1042</v>
      </c>
      <c r="H579" s="161">
        <v>3</v>
      </c>
      <c r="I579" s="142" t="s">
        <v>84</v>
      </c>
      <c r="J579" s="142"/>
      <c r="K579" s="142"/>
      <c r="L579" s="142"/>
      <c r="M579" s="142"/>
      <c r="P579" s="46"/>
    </row>
    <row r="580" spans="1:256" s="27" customFormat="1" ht="12.75" outlineLevel="2">
      <c r="A580" s="161">
        <v>3</v>
      </c>
      <c r="B580" s="162">
        <v>2012</v>
      </c>
      <c r="C580" s="163" t="s">
        <v>363</v>
      </c>
      <c r="D580" s="163" t="s">
        <v>190</v>
      </c>
      <c r="E580" s="164" t="s">
        <v>422</v>
      </c>
      <c r="F580" s="164">
        <v>40972</v>
      </c>
      <c r="G580" s="163" t="s">
        <v>1043</v>
      </c>
      <c r="H580" s="161">
        <v>10</v>
      </c>
      <c r="I580" s="142" t="s">
        <v>504</v>
      </c>
      <c r="J580" s="142"/>
      <c r="K580" s="142"/>
      <c r="L580" s="142"/>
      <c r="M580" s="142"/>
      <c r="N580" s="35"/>
      <c r="O580" s="35"/>
      <c r="P580" s="30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  <c r="BX580" s="35"/>
      <c r="BY580" s="35"/>
      <c r="BZ580" s="35"/>
      <c r="CA580" s="35"/>
      <c r="CB580" s="35"/>
      <c r="CC580" s="35"/>
      <c r="CD580" s="35"/>
      <c r="CE580" s="35"/>
      <c r="CF580" s="35"/>
      <c r="CG580" s="35"/>
      <c r="CH580" s="35"/>
      <c r="CI580" s="35"/>
      <c r="CJ580" s="35"/>
      <c r="CK580" s="35"/>
      <c r="CL580" s="35"/>
      <c r="CM580" s="35"/>
      <c r="CN580" s="35"/>
      <c r="CO580" s="35"/>
      <c r="CP580" s="35"/>
      <c r="CQ580" s="35"/>
      <c r="CR580" s="35"/>
      <c r="CS580" s="35"/>
      <c r="CT580" s="35"/>
      <c r="CU580" s="35"/>
      <c r="CV580" s="35"/>
      <c r="CW580" s="35"/>
      <c r="CX580" s="35"/>
      <c r="CY580" s="35"/>
      <c r="CZ580" s="35"/>
      <c r="DA580" s="35"/>
      <c r="DB580" s="35"/>
      <c r="DC580" s="35"/>
      <c r="DD580" s="35"/>
      <c r="DE580" s="35"/>
      <c r="DF580" s="35"/>
      <c r="DG580" s="35"/>
      <c r="DH580" s="35"/>
      <c r="DI580" s="35"/>
      <c r="DJ580" s="35"/>
      <c r="DK580" s="35"/>
      <c r="DL580" s="35"/>
      <c r="DM580" s="35"/>
      <c r="DN580" s="35"/>
      <c r="DO580" s="35"/>
      <c r="DP580" s="35"/>
      <c r="DQ580" s="35"/>
      <c r="DR580" s="35"/>
      <c r="DS580" s="35"/>
      <c r="DT580" s="35"/>
      <c r="DU580" s="35"/>
      <c r="DV580" s="35"/>
      <c r="DW580" s="35"/>
      <c r="DX580" s="35"/>
      <c r="DY580" s="35"/>
      <c r="DZ580" s="35"/>
      <c r="EA580" s="35"/>
      <c r="EB580" s="35"/>
      <c r="EC580" s="35"/>
      <c r="ED580" s="35"/>
      <c r="EE580" s="35"/>
      <c r="EF580" s="35"/>
      <c r="EG580" s="35"/>
      <c r="EH580" s="35"/>
      <c r="EI580" s="35"/>
      <c r="EJ580" s="35"/>
      <c r="EK580" s="35"/>
      <c r="EL580" s="35"/>
      <c r="EM580" s="35"/>
      <c r="EN580" s="35"/>
      <c r="EO580" s="35"/>
      <c r="EP580" s="35"/>
      <c r="EQ580" s="35"/>
      <c r="ER580" s="35"/>
      <c r="ES580" s="35"/>
      <c r="ET580" s="35"/>
      <c r="EU580" s="35"/>
      <c r="EV580" s="35"/>
      <c r="EW580" s="35"/>
      <c r="EX580" s="35"/>
      <c r="EY580" s="35"/>
      <c r="EZ580" s="35"/>
      <c r="FA580" s="35"/>
      <c r="FB580" s="35"/>
      <c r="FC580" s="35"/>
      <c r="FD580" s="35"/>
      <c r="FE580" s="35"/>
      <c r="FF580" s="35"/>
      <c r="FG580" s="35"/>
      <c r="FH580" s="35"/>
      <c r="FI580" s="35"/>
      <c r="FJ580" s="35"/>
      <c r="FK580" s="35"/>
      <c r="FL580" s="35"/>
      <c r="FM580" s="35"/>
      <c r="FN580" s="35"/>
      <c r="FO580" s="35"/>
      <c r="FP580" s="35"/>
      <c r="FQ580" s="35"/>
      <c r="FR580" s="35"/>
      <c r="FS580" s="35"/>
      <c r="FT580" s="35"/>
      <c r="FU580" s="35"/>
      <c r="FV580" s="35"/>
      <c r="FW580" s="35"/>
      <c r="FX580" s="35"/>
      <c r="FY580" s="35"/>
      <c r="FZ580" s="35"/>
      <c r="GA580" s="35"/>
      <c r="GB580" s="35"/>
      <c r="GC580" s="35"/>
      <c r="GD580" s="35"/>
      <c r="GE580" s="35"/>
      <c r="GF580" s="35"/>
      <c r="GG580" s="35"/>
      <c r="GH580" s="35"/>
      <c r="GI580" s="35"/>
      <c r="GJ580" s="35"/>
      <c r="GK580" s="35"/>
      <c r="GL580" s="35"/>
      <c r="GM580" s="35"/>
      <c r="GN580" s="35"/>
      <c r="GO580" s="35"/>
      <c r="GP580" s="35"/>
      <c r="GQ580" s="35"/>
      <c r="GR580" s="35"/>
      <c r="GS580" s="35"/>
      <c r="GT580" s="35"/>
      <c r="GU580" s="35"/>
      <c r="GV580" s="35"/>
      <c r="GW580" s="35"/>
      <c r="GX580" s="35"/>
      <c r="GY580" s="35"/>
      <c r="GZ580" s="35"/>
      <c r="HA580" s="35"/>
      <c r="HB580" s="35"/>
      <c r="HC580" s="35"/>
      <c r="HD580" s="35"/>
      <c r="HE580" s="35"/>
      <c r="HF580" s="35"/>
      <c r="HG580" s="35"/>
      <c r="HH580" s="35"/>
      <c r="HI580" s="35"/>
      <c r="HJ580" s="35"/>
      <c r="HK580" s="35"/>
      <c r="HL580" s="35"/>
      <c r="HM580" s="35"/>
      <c r="HN580" s="35"/>
      <c r="HO580" s="35"/>
      <c r="HP580" s="35"/>
      <c r="HQ580" s="35"/>
      <c r="HR580" s="35"/>
      <c r="HS580" s="35"/>
      <c r="HT580" s="35"/>
      <c r="HU580" s="35"/>
      <c r="HV580" s="35"/>
      <c r="HW580" s="35"/>
      <c r="HX580" s="35"/>
      <c r="HY580" s="35"/>
      <c r="HZ580" s="35"/>
      <c r="IA580" s="35"/>
      <c r="IB580" s="35"/>
      <c r="IC580" s="35"/>
      <c r="ID580" s="35"/>
      <c r="IE580" s="35"/>
      <c r="IF580" s="35"/>
      <c r="IG580" s="35"/>
      <c r="IH580" s="35"/>
      <c r="II580" s="35"/>
      <c r="IJ580" s="35"/>
      <c r="IK580" s="35"/>
      <c r="IL580" s="35"/>
      <c r="IM580" s="35"/>
      <c r="IN580" s="35"/>
      <c r="IO580" s="35"/>
      <c r="IP580" s="35"/>
      <c r="IQ580" s="35"/>
      <c r="IR580" s="35"/>
      <c r="IS580" s="35"/>
      <c r="IT580" s="35"/>
      <c r="IU580" s="35"/>
      <c r="IV580" s="35"/>
    </row>
    <row r="581" spans="1:16" s="142" customFormat="1" ht="12.75" outlineLevel="2">
      <c r="A581" s="161">
        <v>3</v>
      </c>
      <c r="B581" s="162">
        <v>2012</v>
      </c>
      <c r="C581" s="163" t="s">
        <v>363</v>
      </c>
      <c r="D581" s="163" t="s">
        <v>190</v>
      </c>
      <c r="E581" s="164" t="s">
        <v>422</v>
      </c>
      <c r="F581" s="164">
        <v>40972</v>
      </c>
      <c r="G581" s="163" t="s">
        <v>848</v>
      </c>
      <c r="H581" s="161">
        <v>3</v>
      </c>
      <c r="I581" s="142" t="s">
        <v>173</v>
      </c>
      <c r="P581" s="161"/>
    </row>
    <row r="582" spans="1:16" s="27" customFormat="1" ht="12.75" outlineLevel="2">
      <c r="A582" s="136">
        <v>5</v>
      </c>
      <c r="B582" s="137">
        <v>2012</v>
      </c>
      <c r="C582" s="138" t="s">
        <v>363</v>
      </c>
      <c r="D582" s="139" t="s">
        <v>190</v>
      </c>
      <c r="E582" s="139" t="s">
        <v>325</v>
      </c>
      <c r="F582" s="140">
        <v>41049</v>
      </c>
      <c r="G582" s="141" t="s">
        <v>1336</v>
      </c>
      <c r="H582" s="136">
        <v>3</v>
      </c>
      <c r="I582" s="139" t="s">
        <v>279</v>
      </c>
      <c r="J582" s="142"/>
      <c r="K582" s="142"/>
      <c r="L582" s="142"/>
      <c r="M582" s="142"/>
      <c r="P582" s="41"/>
    </row>
    <row r="583" spans="1:16" s="27" customFormat="1" ht="12.75" outlineLevel="2">
      <c r="A583" s="136">
        <v>5</v>
      </c>
      <c r="B583" s="137">
        <v>2012</v>
      </c>
      <c r="C583" s="138" t="s">
        <v>363</v>
      </c>
      <c r="D583" s="139" t="s">
        <v>190</v>
      </c>
      <c r="E583" s="139" t="s">
        <v>325</v>
      </c>
      <c r="F583" s="140">
        <v>41049</v>
      </c>
      <c r="G583" s="141" t="s">
        <v>1337</v>
      </c>
      <c r="H583" s="136">
        <v>10</v>
      </c>
      <c r="I583" s="139" t="s">
        <v>241</v>
      </c>
      <c r="J583" s="142"/>
      <c r="K583" s="142"/>
      <c r="L583" s="142"/>
      <c r="M583" s="142"/>
      <c r="P583" s="41"/>
    </row>
    <row r="584" spans="1:16" s="27" customFormat="1" ht="12.75" outlineLevel="2">
      <c r="A584" s="136">
        <v>5</v>
      </c>
      <c r="B584" s="137">
        <v>2012</v>
      </c>
      <c r="C584" s="138" t="s">
        <v>363</v>
      </c>
      <c r="D584" s="139" t="s">
        <v>190</v>
      </c>
      <c r="E584" s="139" t="s">
        <v>1375</v>
      </c>
      <c r="F584" s="140">
        <v>41055</v>
      </c>
      <c r="G584" s="141" t="s">
        <v>1337</v>
      </c>
      <c r="H584" s="136">
        <v>10</v>
      </c>
      <c r="I584" s="139" t="s">
        <v>1401</v>
      </c>
      <c r="J584" s="142"/>
      <c r="K584" s="142"/>
      <c r="L584" s="142"/>
      <c r="M584" s="142"/>
      <c r="P584" s="41"/>
    </row>
    <row r="585" spans="1:16" s="27" customFormat="1" ht="13.5" customHeight="1" outlineLevel="2">
      <c r="A585" s="101">
        <v>10</v>
      </c>
      <c r="B585" s="131">
        <v>2012</v>
      </c>
      <c r="C585" s="132" t="s">
        <v>363</v>
      </c>
      <c r="D585" s="132" t="s">
        <v>190</v>
      </c>
      <c r="E585" s="133" t="s">
        <v>416</v>
      </c>
      <c r="F585" s="143">
        <v>41196</v>
      </c>
      <c r="G585" s="132" t="s">
        <v>1530</v>
      </c>
      <c r="H585" s="101">
        <v>3</v>
      </c>
      <c r="I585" s="134" t="s">
        <v>410</v>
      </c>
      <c r="J585" s="105"/>
      <c r="K585" s="105"/>
      <c r="L585" s="105"/>
      <c r="M585" s="105"/>
      <c r="P585" s="41"/>
    </row>
    <row r="586" spans="1:16" s="27" customFormat="1" ht="13.5" customHeight="1" outlineLevel="1">
      <c r="A586" s="101"/>
      <c r="B586" s="131"/>
      <c r="C586" s="132"/>
      <c r="D586" s="132" t="s">
        <v>191</v>
      </c>
      <c r="E586" s="133"/>
      <c r="F586" s="143"/>
      <c r="G586" s="132"/>
      <c r="H586" s="101">
        <f>SUBTOTAL(9,H572:H585)</f>
        <v>89</v>
      </c>
      <c r="I586" s="134"/>
      <c r="J586" s="105"/>
      <c r="K586" s="105"/>
      <c r="L586" s="105"/>
      <c r="M586" s="105"/>
      <c r="P586" s="41"/>
    </row>
    <row r="587" spans="1:16" s="28" customFormat="1" ht="12.75" outlineLevel="2">
      <c r="A587" s="171">
        <v>3</v>
      </c>
      <c r="B587" s="172">
        <v>2012</v>
      </c>
      <c r="C587" s="163" t="s">
        <v>428</v>
      </c>
      <c r="D587" s="164" t="s">
        <v>810</v>
      </c>
      <c r="E587" s="163" t="s">
        <v>315</v>
      </c>
      <c r="F587" s="164">
        <v>40978</v>
      </c>
      <c r="G587" s="163" t="s">
        <v>1260</v>
      </c>
      <c r="H587" s="161">
        <v>5</v>
      </c>
      <c r="I587" s="142" t="s">
        <v>486</v>
      </c>
      <c r="J587" s="142"/>
      <c r="K587" s="142"/>
      <c r="L587" s="142"/>
      <c r="M587" s="142"/>
      <c r="P587" s="39"/>
    </row>
    <row r="588" spans="1:16" s="28" customFormat="1" ht="12.75" outlineLevel="2">
      <c r="A588" s="171">
        <v>3</v>
      </c>
      <c r="B588" s="172">
        <v>2012</v>
      </c>
      <c r="C588" s="163" t="s">
        <v>428</v>
      </c>
      <c r="D588" s="164" t="s">
        <v>810</v>
      </c>
      <c r="E588" s="163" t="s">
        <v>315</v>
      </c>
      <c r="F588" s="164">
        <v>40978</v>
      </c>
      <c r="G588" s="163" t="s">
        <v>1261</v>
      </c>
      <c r="H588" s="161">
        <v>5</v>
      </c>
      <c r="I588" s="142" t="s">
        <v>464</v>
      </c>
      <c r="J588" s="142"/>
      <c r="K588" s="142"/>
      <c r="L588" s="142"/>
      <c r="M588" s="142"/>
      <c r="P588" s="39"/>
    </row>
    <row r="589" spans="1:16" s="28" customFormat="1" ht="12.75" outlineLevel="2">
      <c r="A589" s="136">
        <v>5</v>
      </c>
      <c r="B589" s="137">
        <v>2012</v>
      </c>
      <c r="C589" s="138" t="s">
        <v>428</v>
      </c>
      <c r="D589" s="139" t="s">
        <v>810</v>
      </c>
      <c r="E589" s="139" t="s">
        <v>325</v>
      </c>
      <c r="F589" s="140">
        <v>41049</v>
      </c>
      <c r="G589" s="141" t="s">
        <v>1260</v>
      </c>
      <c r="H589" s="136">
        <v>3</v>
      </c>
      <c r="I589" s="139" t="s">
        <v>234</v>
      </c>
      <c r="J589" s="142"/>
      <c r="K589" s="142"/>
      <c r="L589" s="142"/>
      <c r="M589" s="142"/>
      <c r="P589" s="39"/>
    </row>
    <row r="590" spans="1:16" s="28" customFormat="1" ht="12.75" outlineLevel="2">
      <c r="A590" s="136">
        <v>5</v>
      </c>
      <c r="B590" s="137">
        <v>2012</v>
      </c>
      <c r="C590" s="138" t="s">
        <v>428</v>
      </c>
      <c r="D590" s="139" t="s">
        <v>810</v>
      </c>
      <c r="E590" s="139" t="s">
        <v>1375</v>
      </c>
      <c r="F590" s="140">
        <v>41055</v>
      </c>
      <c r="G590" s="141" t="s">
        <v>1260</v>
      </c>
      <c r="H590" s="136">
        <v>5</v>
      </c>
      <c r="I590" s="139" t="s">
        <v>1402</v>
      </c>
      <c r="J590" s="142"/>
      <c r="K590" s="142"/>
      <c r="L590" s="142"/>
      <c r="M590" s="142"/>
      <c r="P590" s="39"/>
    </row>
    <row r="591" spans="1:16" s="28" customFormat="1" ht="12.75" outlineLevel="1">
      <c r="A591" s="136"/>
      <c r="B591" s="137"/>
      <c r="C591" s="138"/>
      <c r="D591" s="139" t="s">
        <v>811</v>
      </c>
      <c r="E591" s="139"/>
      <c r="F591" s="140"/>
      <c r="G591" s="141"/>
      <c r="H591" s="136">
        <f>SUBTOTAL(9,H587:H590)</f>
        <v>18</v>
      </c>
      <c r="I591" s="139"/>
      <c r="J591" s="142"/>
      <c r="K591" s="142"/>
      <c r="L591" s="142"/>
      <c r="M591" s="142"/>
      <c r="P591" s="39"/>
    </row>
    <row r="592" spans="1:16" s="28" customFormat="1" ht="12.75" outlineLevel="2">
      <c r="A592" s="30">
        <v>3</v>
      </c>
      <c r="B592" s="31">
        <v>2010</v>
      </c>
      <c r="C592" s="32" t="s">
        <v>362</v>
      </c>
      <c r="D592" s="32" t="s">
        <v>178</v>
      </c>
      <c r="E592" s="33" t="s">
        <v>422</v>
      </c>
      <c r="F592" s="33">
        <v>40244</v>
      </c>
      <c r="G592" s="32" t="s">
        <v>50</v>
      </c>
      <c r="H592" s="30">
        <v>10</v>
      </c>
      <c r="I592" s="32" t="s">
        <v>489</v>
      </c>
      <c r="J592" s="35"/>
      <c r="K592" s="35"/>
      <c r="L592" s="35"/>
      <c r="M592" s="35"/>
      <c r="P592" s="39"/>
    </row>
    <row r="593" spans="1:16" s="28" customFormat="1" ht="12.75" outlineLevel="2">
      <c r="A593" s="30">
        <v>3</v>
      </c>
      <c r="B593" s="31">
        <v>2010</v>
      </c>
      <c r="C593" s="32" t="s">
        <v>362</v>
      </c>
      <c r="D593" s="32" t="s">
        <v>178</v>
      </c>
      <c r="E593" s="33" t="s">
        <v>422</v>
      </c>
      <c r="F593" s="33">
        <v>40244</v>
      </c>
      <c r="G593" s="32" t="s">
        <v>197</v>
      </c>
      <c r="H593" s="30">
        <v>7</v>
      </c>
      <c r="I593" s="32" t="s">
        <v>493</v>
      </c>
      <c r="J593" s="35"/>
      <c r="K593" s="35"/>
      <c r="L593" s="35"/>
      <c r="M593" s="35"/>
      <c r="P593" s="39"/>
    </row>
    <row r="594" spans="1:16" s="28" customFormat="1" ht="12.75" outlineLevel="2">
      <c r="A594" s="30">
        <v>3</v>
      </c>
      <c r="B594" s="31">
        <v>2010</v>
      </c>
      <c r="C594" s="32" t="s">
        <v>362</v>
      </c>
      <c r="D594" s="32" t="s">
        <v>178</v>
      </c>
      <c r="E594" s="33" t="s">
        <v>422</v>
      </c>
      <c r="F594" s="33">
        <v>40244</v>
      </c>
      <c r="G594" s="32" t="s">
        <v>51</v>
      </c>
      <c r="H594" s="30">
        <v>3</v>
      </c>
      <c r="I594" s="32" t="s">
        <v>385</v>
      </c>
      <c r="J594" s="35"/>
      <c r="K594" s="49"/>
      <c r="L594" s="49"/>
      <c r="M594" s="49"/>
      <c r="P594" s="39"/>
    </row>
    <row r="595" spans="1:16" s="49" customFormat="1" ht="12.75" outlineLevel="2">
      <c r="A595" s="30">
        <v>11</v>
      </c>
      <c r="B595" s="31">
        <v>2010</v>
      </c>
      <c r="C595" s="32" t="s">
        <v>362</v>
      </c>
      <c r="D595" s="32" t="s">
        <v>178</v>
      </c>
      <c r="E595" s="33" t="s">
        <v>395</v>
      </c>
      <c r="F595" s="33">
        <v>40489</v>
      </c>
      <c r="G595" s="32" t="s">
        <v>197</v>
      </c>
      <c r="H595" s="30">
        <v>5</v>
      </c>
      <c r="I595" s="32" t="s">
        <v>396</v>
      </c>
      <c r="J595" s="35"/>
      <c r="K595" s="35"/>
      <c r="L595" s="35"/>
      <c r="M595" s="35"/>
      <c r="P595" s="46"/>
    </row>
    <row r="596" spans="1:16" s="28" customFormat="1" ht="12.75" outlineLevel="2">
      <c r="A596" s="46">
        <v>3</v>
      </c>
      <c r="B596" s="47">
        <v>2011</v>
      </c>
      <c r="C596" s="54" t="s">
        <v>362</v>
      </c>
      <c r="D596" s="47" t="s">
        <v>178</v>
      </c>
      <c r="E596" s="54" t="s">
        <v>422</v>
      </c>
      <c r="F596" s="56">
        <v>40608</v>
      </c>
      <c r="G596" s="144" t="s">
        <v>744</v>
      </c>
      <c r="H596" s="46">
        <v>3</v>
      </c>
      <c r="I596" s="49" t="s">
        <v>745</v>
      </c>
      <c r="J596" s="35"/>
      <c r="K596" s="35"/>
      <c r="L596" s="35"/>
      <c r="M596" s="35"/>
      <c r="P596" s="39"/>
    </row>
    <row r="597" spans="1:16" s="134" customFormat="1" ht="12.75" outlineLevel="2">
      <c r="A597" s="46">
        <v>3</v>
      </c>
      <c r="B597" s="47">
        <v>2011</v>
      </c>
      <c r="C597" s="54" t="s">
        <v>362</v>
      </c>
      <c r="D597" s="47" t="s">
        <v>178</v>
      </c>
      <c r="E597" s="54" t="s">
        <v>422</v>
      </c>
      <c r="F597" s="56">
        <v>40608</v>
      </c>
      <c r="G597" s="144" t="s">
        <v>746</v>
      </c>
      <c r="H597" s="46">
        <v>7</v>
      </c>
      <c r="I597" s="49" t="s">
        <v>83</v>
      </c>
      <c r="J597" s="35"/>
      <c r="K597" s="35"/>
      <c r="L597" s="35"/>
      <c r="M597" s="35"/>
      <c r="P597" s="101"/>
    </row>
    <row r="598" spans="1:16" s="28" customFormat="1" ht="12.75" outlineLevel="2">
      <c r="A598" s="46">
        <v>3</v>
      </c>
      <c r="B598" s="47">
        <v>2011</v>
      </c>
      <c r="C598" s="54" t="s">
        <v>362</v>
      </c>
      <c r="D598" s="47" t="s">
        <v>178</v>
      </c>
      <c r="E598" s="54" t="s">
        <v>422</v>
      </c>
      <c r="F598" s="56">
        <v>40608</v>
      </c>
      <c r="G598" s="144" t="s">
        <v>50</v>
      </c>
      <c r="H598" s="46">
        <v>3</v>
      </c>
      <c r="I598" s="49" t="s">
        <v>84</v>
      </c>
      <c r="J598" s="35"/>
      <c r="K598" s="35"/>
      <c r="L598" s="35"/>
      <c r="M598" s="35"/>
      <c r="P598" s="39"/>
    </row>
    <row r="599" spans="1:16" s="26" customFormat="1" ht="12.75" outlineLevel="2">
      <c r="A599" s="46">
        <v>3</v>
      </c>
      <c r="B599" s="47">
        <v>2011</v>
      </c>
      <c r="C599" s="54" t="s">
        <v>362</v>
      </c>
      <c r="D599" s="47" t="s">
        <v>178</v>
      </c>
      <c r="E599" s="54" t="s">
        <v>422</v>
      </c>
      <c r="F599" s="56">
        <v>40608</v>
      </c>
      <c r="G599" s="144" t="s">
        <v>747</v>
      </c>
      <c r="H599" s="46">
        <v>3</v>
      </c>
      <c r="I599" s="49" t="s">
        <v>385</v>
      </c>
      <c r="J599" s="134"/>
      <c r="K599" s="35"/>
      <c r="L599" s="35"/>
      <c r="M599" s="35"/>
      <c r="P599" s="22"/>
    </row>
    <row r="600" spans="1:16" s="26" customFormat="1" ht="12.75" outlineLevel="2">
      <c r="A600" s="48">
        <v>5</v>
      </c>
      <c r="B600" s="47">
        <v>2011</v>
      </c>
      <c r="C600" s="54" t="s">
        <v>362</v>
      </c>
      <c r="D600" s="56" t="s">
        <v>178</v>
      </c>
      <c r="E600" s="54" t="s">
        <v>325</v>
      </c>
      <c r="F600" s="56">
        <v>40685</v>
      </c>
      <c r="G600" s="54" t="s">
        <v>812</v>
      </c>
      <c r="H600" s="46">
        <v>3</v>
      </c>
      <c r="I600" s="49" t="s">
        <v>244</v>
      </c>
      <c r="J600" s="134"/>
      <c r="K600" s="35"/>
      <c r="L600" s="35"/>
      <c r="M600" s="35"/>
      <c r="P600" s="22"/>
    </row>
    <row r="601" spans="1:16" s="26" customFormat="1" ht="12.75" outlineLevel="1">
      <c r="A601" s="48"/>
      <c r="B601" s="47"/>
      <c r="C601" s="54"/>
      <c r="D601" s="56" t="s">
        <v>179</v>
      </c>
      <c r="E601" s="54"/>
      <c r="F601" s="56"/>
      <c r="G601" s="54"/>
      <c r="H601" s="46">
        <f>SUBTOTAL(9,H592:H600)</f>
        <v>44</v>
      </c>
      <c r="I601" s="49"/>
      <c r="J601" s="134"/>
      <c r="K601" s="35"/>
      <c r="L601" s="35"/>
      <c r="M601" s="35"/>
      <c r="P601" s="22"/>
    </row>
    <row r="602" spans="1:16" s="26" customFormat="1" ht="12.75" outlineLevel="2">
      <c r="A602" s="48">
        <v>5</v>
      </c>
      <c r="B602" s="47">
        <v>2011</v>
      </c>
      <c r="C602" s="54" t="s">
        <v>362</v>
      </c>
      <c r="D602" s="56" t="s">
        <v>180</v>
      </c>
      <c r="E602" s="54" t="s">
        <v>325</v>
      </c>
      <c r="F602" s="56">
        <v>40685</v>
      </c>
      <c r="G602" s="54" t="s">
        <v>813</v>
      </c>
      <c r="H602" s="46">
        <v>7</v>
      </c>
      <c r="I602" s="49" t="s">
        <v>333</v>
      </c>
      <c r="J602" s="134"/>
      <c r="K602" s="35"/>
      <c r="L602" s="35"/>
      <c r="M602" s="35"/>
      <c r="P602" s="22"/>
    </row>
    <row r="603" spans="1:16" s="142" customFormat="1" ht="12.75" outlineLevel="2">
      <c r="A603" s="101">
        <v>10</v>
      </c>
      <c r="B603" s="131">
        <v>2012</v>
      </c>
      <c r="C603" s="132" t="s">
        <v>362</v>
      </c>
      <c r="D603" s="132" t="s">
        <v>180</v>
      </c>
      <c r="E603" s="133" t="s">
        <v>416</v>
      </c>
      <c r="F603" s="143">
        <v>41196</v>
      </c>
      <c r="G603" s="132" t="s">
        <v>1531</v>
      </c>
      <c r="H603" s="101">
        <v>7</v>
      </c>
      <c r="I603" s="134" t="s">
        <v>409</v>
      </c>
      <c r="J603" s="105"/>
      <c r="K603" s="105"/>
      <c r="L603" s="105"/>
      <c r="M603" s="105"/>
      <c r="P603" s="161"/>
    </row>
    <row r="604" spans="1:16" s="142" customFormat="1" ht="12.75" outlineLevel="1">
      <c r="A604" s="101"/>
      <c r="B604" s="131"/>
      <c r="C604" s="132"/>
      <c r="D604" s="132" t="s">
        <v>182</v>
      </c>
      <c r="E604" s="133"/>
      <c r="F604" s="143"/>
      <c r="G604" s="132"/>
      <c r="H604" s="101">
        <f>SUBTOTAL(9,H602:H603)</f>
        <v>14</v>
      </c>
      <c r="I604" s="134"/>
      <c r="J604" s="105"/>
      <c r="K604" s="105"/>
      <c r="L604" s="105"/>
      <c r="M604" s="105"/>
      <c r="P604" s="161"/>
    </row>
    <row r="605" spans="1:16" s="29" customFormat="1" ht="12.75" outlineLevel="2">
      <c r="A605" s="30">
        <v>6</v>
      </c>
      <c r="B605" s="31">
        <v>2010</v>
      </c>
      <c r="C605" s="32" t="s">
        <v>362</v>
      </c>
      <c r="D605" s="34" t="s">
        <v>550</v>
      </c>
      <c r="E605" s="38" t="s">
        <v>375</v>
      </c>
      <c r="F605" s="33">
        <v>40348</v>
      </c>
      <c r="G605" s="32" t="s">
        <v>551</v>
      </c>
      <c r="H605" s="30">
        <v>10</v>
      </c>
      <c r="I605" s="32" t="s">
        <v>379</v>
      </c>
      <c r="J605" s="35"/>
      <c r="K605" s="49"/>
      <c r="L605" s="49"/>
      <c r="M605" s="49"/>
      <c r="P605" s="25"/>
    </row>
    <row r="606" spans="1:16" s="29" customFormat="1" ht="12.75" outlineLevel="1">
      <c r="A606" s="30"/>
      <c r="B606" s="31"/>
      <c r="C606" s="32"/>
      <c r="D606" s="34" t="s">
        <v>552</v>
      </c>
      <c r="E606" s="38"/>
      <c r="F606" s="33"/>
      <c r="G606" s="32"/>
      <c r="H606" s="30">
        <f>SUBTOTAL(9,H605:H605)</f>
        <v>10</v>
      </c>
      <c r="I606" s="32"/>
      <c r="J606" s="35"/>
      <c r="K606" s="49"/>
      <c r="L606" s="49"/>
      <c r="M606" s="49"/>
      <c r="P606" s="25"/>
    </row>
    <row r="607" spans="1:16" s="142" customFormat="1" ht="12.75" outlineLevel="2">
      <c r="A607" s="101">
        <v>11</v>
      </c>
      <c r="B607" s="131">
        <v>2012</v>
      </c>
      <c r="C607" s="132" t="s">
        <v>362</v>
      </c>
      <c r="D607" s="132" t="s">
        <v>1596</v>
      </c>
      <c r="E607" s="133" t="s">
        <v>393</v>
      </c>
      <c r="F607" s="143">
        <v>41219</v>
      </c>
      <c r="G607" s="132" t="s">
        <v>1597</v>
      </c>
      <c r="H607" s="101">
        <v>5</v>
      </c>
      <c r="I607" s="134" t="s">
        <v>461</v>
      </c>
      <c r="J607" s="105"/>
      <c r="K607" s="105"/>
      <c r="L607" s="105"/>
      <c r="M607" s="105"/>
      <c r="P607" s="161"/>
    </row>
    <row r="608" spans="1:16" s="142" customFormat="1" ht="12.75" outlineLevel="1">
      <c r="A608" s="101"/>
      <c r="B608" s="131"/>
      <c r="C608" s="132"/>
      <c r="D608" s="132" t="s">
        <v>1598</v>
      </c>
      <c r="E608" s="133"/>
      <c r="F608" s="143"/>
      <c r="G608" s="132"/>
      <c r="H608" s="101">
        <f>SUBTOTAL(9,H607:H607)</f>
        <v>5</v>
      </c>
      <c r="I608" s="134"/>
      <c r="J608" s="105"/>
      <c r="K608" s="105"/>
      <c r="L608" s="105"/>
      <c r="M608" s="105"/>
      <c r="P608" s="161"/>
    </row>
    <row r="609" spans="1:16" s="29" customFormat="1" ht="12.75" outlineLevel="2">
      <c r="A609" s="50">
        <v>11</v>
      </c>
      <c r="B609" s="51">
        <v>2010</v>
      </c>
      <c r="C609" s="148" t="s">
        <v>362</v>
      </c>
      <c r="D609" s="52" t="s">
        <v>107</v>
      </c>
      <c r="E609" s="52" t="s">
        <v>416</v>
      </c>
      <c r="F609" s="75">
        <v>40503</v>
      </c>
      <c r="G609" s="149" t="s">
        <v>665</v>
      </c>
      <c r="H609" s="50">
        <v>10</v>
      </c>
      <c r="I609" s="52" t="s">
        <v>206</v>
      </c>
      <c r="J609" s="35"/>
      <c r="K609" s="35"/>
      <c r="L609" s="35"/>
      <c r="M609" s="35"/>
      <c r="P609" s="25"/>
    </row>
    <row r="610" spans="1:16" s="29" customFormat="1" ht="12.75" outlineLevel="1">
      <c r="A610" s="50"/>
      <c r="B610" s="51"/>
      <c r="C610" s="148"/>
      <c r="D610" s="52" t="s">
        <v>108</v>
      </c>
      <c r="E610" s="52"/>
      <c r="F610" s="75"/>
      <c r="G610" s="149"/>
      <c r="H610" s="50">
        <f>SUBTOTAL(9,H609:H609)</f>
        <v>10</v>
      </c>
      <c r="I610" s="52"/>
      <c r="J610" s="35"/>
      <c r="K610" s="35"/>
      <c r="L610" s="35"/>
      <c r="M610" s="35"/>
      <c r="P610" s="25"/>
    </row>
    <row r="611" spans="1:13" ht="12.75" outlineLevel="2">
      <c r="A611" s="30">
        <v>2</v>
      </c>
      <c r="B611" s="31">
        <v>2010</v>
      </c>
      <c r="C611" s="32" t="s">
        <v>363</v>
      </c>
      <c r="D611" s="34" t="s">
        <v>533</v>
      </c>
      <c r="E611" s="38" t="s">
        <v>390</v>
      </c>
      <c r="F611" s="33">
        <v>40222</v>
      </c>
      <c r="G611" s="32" t="s">
        <v>1338</v>
      </c>
      <c r="H611" s="30">
        <v>5</v>
      </c>
      <c r="I611" s="32" t="s">
        <v>460</v>
      </c>
      <c r="J611" s="35"/>
      <c r="K611" s="35"/>
      <c r="L611" s="35"/>
      <c r="M611" s="35"/>
    </row>
    <row r="612" spans="1:16" s="37" customFormat="1" ht="12.75" outlineLevel="2">
      <c r="A612" s="30">
        <v>3</v>
      </c>
      <c r="B612" s="31">
        <v>2010</v>
      </c>
      <c r="C612" s="32" t="s">
        <v>363</v>
      </c>
      <c r="D612" s="32" t="s">
        <v>533</v>
      </c>
      <c r="E612" s="33" t="s">
        <v>422</v>
      </c>
      <c r="F612" s="33">
        <v>40244</v>
      </c>
      <c r="G612" s="32" t="s">
        <v>52</v>
      </c>
      <c r="H612" s="30">
        <v>3</v>
      </c>
      <c r="I612" s="32" t="s">
        <v>424</v>
      </c>
      <c r="J612" s="35"/>
      <c r="K612" s="35"/>
      <c r="L612" s="35"/>
      <c r="M612" s="35"/>
      <c r="P612" s="36"/>
    </row>
    <row r="613" spans="1:16" s="49" customFormat="1" ht="12.75" outlineLevel="2">
      <c r="A613" s="30">
        <v>3</v>
      </c>
      <c r="B613" s="31">
        <v>2010</v>
      </c>
      <c r="C613" s="32" t="s">
        <v>363</v>
      </c>
      <c r="D613" s="32" t="s">
        <v>533</v>
      </c>
      <c r="E613" s="33" t="s">
        <v>366</v>
      </c>
      <c r="F613" s="33">
        <v>40321</v>
      </c>
      <c r="G613" s="32" t="s">
        <v>580</v>
      </c>
      <c r="H613" s="30">
        <v>10</v>
      </c>
      <c r="I613" s="35" t="s">
        <v>266</v>
      </c>
      <c r="J613" s="35"/>
      <c r="K613" s="35"/>
      <c r="L613" s="35"/>
      <c r="M613" s="35"/>
      <c r="P613" s="46"/>
    </row>
    <row r="614" spans="1:16" s="43" customFormat="1" ht="12.75" outlineLevel="2">
      <c r="A614" s="30">
        <v>3</v>
      </c>
      <c r="B614" s="31">
        <v>2010</v>
      </c>
      <c r="C614" s="32" t="s">
        <v>363</v>
      </c>
      <c r="D614" s="32" t="s">
        <v>533</v>
      </c>
      <c r="E614" s="33" t="s">
        <v>366</v>
      </c>
      <c r="F614" s="33">
        <v>40321</v>
      </c>
      <c r="G614" s="32" t="s">
        <v>535</v>
      </c>
      <c r="H614" s="30">
        <v>10</v>
      </c>
      <c r="I614" s="35" t="s">
        <v>278</v>
      </c>
      <c r="J614" s="35"/>
      <c r="K614" s="35"/>
      <c r="L614" s="35"/>
      <c r="M614" s="35"/>
      <c r="P614" s="45"/>
    </row>
    <row r="615" spans="1:16" s="27" customFormat="1" ht="12.75" outlineLevel="2">
      <c r="A615" s="30">
        <v>7</v>
      </c>
      <c r="B615" s="31">
        <v>2010</v>
      </c>
      <c r="C615" s="32" t="s">
        <v>363</v>
      </c>
      <c r="D615" s="32" t="s">
        <v>533</v>
      </c>
      <c r="E615" s="33" t="s">
        <v>378</v>
      </c>
      <c r="F615" s="33">
        <v>40355</v>
      </c>
      <c r="G615" s="32" t="s">
        <v>604</v>
      </c>
      <c r="H615" s="30">
        <v>5</v>
      </c>
      <c r="I615" s="32" t="s">
        <v>364</v>
      </c>
      <c r="J615" s="35"/>
      <c r="K615" s="35"/>
      <c r="L615" s="35"/>
      <c r="M615" s="35"/>
      <c r="P615" s="41"/>
    </row>
    <row r="616" spans="1:16" s="27" customFormat="1" ht="12.75" outlineLevel="2">
      <c r="A616" s="30">
        <v>11</v>
      </c>
      <c r="B616" s="31">
        <v>2010</v>
      </c>
      <c r="C616" s="32" t="s">
        <v>363</v>
      </c>
      <c r="D616" s="32" t="s">
        <v>533</v>
      </c>
      <c r="E616" s="33" t="s">
        <v>393</v>
      </c>
      <c r="F616" s="33">
        <v>40484</v>
      </c>
      <c r="G616" s="32" t="s">
        <v>632</v>
      </c>
      <c r="H616" s="30">
        <v>10</v>
      </c>
      <c r="I616" s="32" t="s">
        <v>460</v>
      </c>
      <c r="J616" s="35"/>
      <c r="K616" s="35"/>
      <c r="L616" s="35"/>
      <c r="M616" s="35"/>
      <c r="P616" s="41"/>
    </row>
    <row r="617" spans="1:16" s="27" customFormat="1" ht="12.75" outlineLevel="2">
      <c r="A617" s="50">
        <v>11</v>
      </c>
      <c r="B617" s="51">
        <v>2010</v>
      </c>
      <c r="C617" s="148" t="s">
        <v>363</v>
      </c>
      <c r="D617" s="52" t="s">
        <v>533</v>
      </c>
      <c r="E617" s="52" t="s">
        <v>416</v>
      </c>
      <c r="F617" s="75">
        <v>40503</v>
      </c>
      <c r="G617" s="149" t="s">
        <v>666</v>
      </c>
      <c r="H617" s="50">
        <v>7</v>
      </c>
      <c r="I617" s="52" t="s">
        <v>522</v>
      </c>
      <c r="J617" s="35"/>
      <c r="K617" s="35"/>
      <c r="L617" s="35"/>
      <c r="M617" s="35"/>
      <c r="P617" s="41"/>
    </row>
    <row r="618" spans="1:16" s="27" customFormat="1" ht="12.75" outlineLevel="2">
      <c r="A618" s="46">
        <v>3</v>
      </c>
      <c r="B618" s="47">
        <v>2011</v>
      </c>
      <c r="C618" s="54" t="s">
        <v>363</v>
      </c>
      <c r="D618" s="47" t="s">
        <v>533</v>
      </c>
      <c r="E618" s="54" t="s">
        <v>422</v>
      </c>
      <c r="F618" s="56">
        <v>40608</v>
      </c>
      <c r="G618" s="144" t="s">
        <v>748</v>
      </c>
      <c r="H618" s="46">
        <v>3</v>
      </c>
      <c r="I618" s="49" t="s">
        <v>67</v>
      </c>
      <c r="J618" s="35"/>
      <c r="K618" s="35"/>
      <c r="L618" s="35"/>
      <c r="M618" s="35"/>
      <c r="P618" s="41"/>
    </row>
    <row r="619" spans="1:16" s="27" customFormat="1" ht="12.75" outlineLevel="2">
      <c r="A619" s="48">
        <v>5</v>
      </c>
      <c r="B619" s="47">
        <v>2011</v>
      </c>
      <c r="C619" s="54" t="s">
        <v>363</v>
      </c>
      <c r="D619" s="56" t="s">
        <v>533</v>
      </c>
      <c r="E619" s="54" t="s">
        <v>325</v>
      </c>
      <c r="F619" s="56">
        <v>40685</v>
      </c>
      <c r="G619" s="54" t="s">
        <v>814</v>
      </c>
      <c r="H619" s="46">
        <v>3</v>
      </c>
      <c r="I619" s="49" t="s">
        <v>331</v>
      </c>
      <c r="J619" s="35"/>
      <c r="K619" s="35"/>
      <c r="L619" s="35"/>
      <c r="M619" s="35"/>
      <c r="P619" s="41"/>
    </row>
    <row r="620" spans="1:16" s="27" customFormat="1" ht="12.75" outlineLevel="2">
      <c r="A620" s="46">
        <v>10</v>
      </c>
      <c r="B620" s="53">
        <v>2011</v>
      </c>
      <c r="C620" s="54" t="s">
        <v>363</v>
      </c>
      <c r="D620" s="54" t="s">
        <v>533</v>
      </c>
      <c r="E620" s="56" t="s">
        <v>416</v>
      </c>
      <c r="F620" s="56">
        <v>40839</v>
      </c>
      <c r="G620" s="54" t="s">
        <v>910</v>
      </c>
      <c r="H620" s="46">
        <v>3</v>
      </c>
      <c r="I620" s="49" t="s">
        <v>408</v>
      </c>
      <c r="J620" s="35"/>
      <c r="K620" s="35"/>
      <c r="L620" s="35"/>
      <c r="M620" s="35"/>
      <c r="P620" s="41"/>
    </row>
    <row r="621" spans="1:13" s="29" customFormat="1" ht="12.75" outlineLevel="2">
      <c r="A621" s="46">
        <v>10</v>
      </c>
      <c r="B621" s="53">
        <v>2011</v>
      </c>
      <c r="C621" s="54" t="s">
        <v>363</v>
      </c>
      <c r="D621" s="54" t="s">
        <v>533</v>
      </c>
      <c r="E621" s="56" t="s">
        <v>416</v>
      </c>
      <c r="F621" s="56">
        <v>40839</v>
      </c>
      <c r="G621" s="54" t="s">
        <v>911</v>
      </c>
      <c r="H621" s="46">
        <v>10</v>
      </c>
      <c r="I621" s="49" t="s">
        <v>912</v>
      </c>
      <c r="J621" s="35"/>
      <c r="K621" s="35"/>
      <c r="L621" s="35"/>
      <c r="M621" s="35"/>
    </row>
    <row r="622" spans="1:13" s="27" customFormat="1" ht="12.75" outlineLevel="2">
      <c r="A622" s="46">
        <v>10</v>
      </c>
      <c r="B622" s="53">
        <v>2011</v>
      </c>
      <c r="C622" s="54" t="s">
        <v>363</v>
      </c>
      <c r="D622" s="54" t="s">
        <v>533</v>
      </c>
      <c r="E622" s="56" t="s">
        <v>416</v>
      </c>
      <c r="F622" s="56">
        <v>40839</v>
      </c>
      <c r="G622" s="54" t="s">
        <v>913</v>
      </c>
      <c r="H622" s="46">
        <v>7</v>
      </c>
      <c r="I622" s="49" t="s">
        <v>457</v>
      </c>
      <c r="J622" s="134"/>
      <c r="K622" s="35"/>
      <c r="L622" s="35"/>
      <c r="M622" s="35"/>
    </row>
    <row r="623" spans="1:13" s="27" customFormat="1" ht="12.75" outlineLevel="2">
      <c r="A623" s="46">
        <v>11</v>
      </c>
      <c r="B623" s="53">
        <v>2011</v>
      </c>
      <c r="C623" s="54" t="s">
        <v>363</v>
      </c>
      <c r="D623" s="54" t="s">
        <v>533</v>
      </c>
      <c r="E623" s="56" t="s">
        <v>393</v>
      </c>
      <c r="F623" s="56">
        <v>40848</v>
      </c>
      <c r="G623" s="54" t="s">
        <v>965</v>
      </c>
      <c r="H623" s="46">
        <v>10</v>
      </c>
      <c r="I623" s="49" t="s">
        <v>379</v>
      </c>
      <c r="J623" s="134"/>
      <c r="K623" s="35"/>
      <c r="L623" s="35"/>
      <c r="M623" s="35"/>
    </row>
    <row r="624" spans="1:13" s="142" customFormat="1" ht="12.75" outlineLevel="2">
      <c r="A624" s="46">
        <v>11</v>
      </c>
      <c r="B624" s="53">
        <v>2011</v>
      </c>
      <c r="C624" s="54" t="s">
        <v>363</v>
      </c>
      <c r="D624" s="54" t="s">
        <v>533</v>
      </c>
      <c r="E624" s="56" t="s">
        <v>395</v>
      </c>
      <c r="F624" s="56">
        <v>40853</v>
      </c>
      <c r="G624" s="54" t="s">
        <v>965</v>
      </c>
      <c r="H624" s="46">
        <v>10</v>
      </c>
      <c r="I624" s="49" t="s">
        <v>379</v>
      </c>
      <c r="J624" s="134"/>
      <c r="K624" s="35"/>
      <c r="L624" s="35"/>
      <c r="M624" s="35"/>
    </row>
    <row r="625" spans="1:9" s="142" customFormat="1" ht="12.75" outlineLevel="2">
      <c r="A625" s="136">
        <v>5</v>
      </c>
      <c r="B625" s="137">
        <v>2012</v>
      </c>
      <c r="C625" s="138" t="s">
        <v>363</v>
      </c>
      <c r="D625" s="139" t="s">
        <v>533</v>
      </c>
      <c r="E625" s="139" t="s">
        <v>325</v>
      </c>
      <c r="F625" s="140">
        <v>41049</v>
      </c>
      <c r="G625" s="141" t="s">
        <v>1339</v>
      </c>
      <c r="H625" s="136">
        <v>7</v>
      </c>
      <c r="I625" s="139" t="s">
        <v>1340</v>
      </c>
    </row>
    <row r="626" spans="1:13" s="142" customFormat="1" ht="12.75" outlineLevel="2">
      <c r="A626" s="101">
        <v>10</v>
      </c>
      <c r="B626" s="131">
        <v>2012</v>
      </c>
      <c r="C626" s="132" t="s">
        <v>363</v>
      </c>
      <c r="D626" s="132" t="s">
        <v>533</v>
      </c>
      <c r="E626" s="133" t="s">
        <v>416</v>
      </c>
      <c r="F626" s="143">
        <v>41196</v>
      </c>
      <c r="G626" s="132" t="s">
        <v>1532</v>
      </c>
      <c r="H626" s="101">
        <v>10</v>
      </c>
      <c r="I626" s="134" t="s">
        <v>443</v>
      </c>
      <c r="J626" s="105"/>
      <c r="K626" s="105"/>
      <c r="L626" s="105"/>
      <c r="M626" s="105"/>
    </row>
    <row r="627" spans="1:13" s="142" customFormat="1" ht="12.75" outlineLevel="2">
      <c r="A627" s="101">
        <v>10</v>
      </c>
      <c r="B627" s="131">
        <v>2012</v>
      </c>
      <c r="C627" s="132" t="s">
        <v>363</v>
      </c>
      <c r="D627" s="132" t="s">
        <v>533</v>
      </c>
      <c r="E627" s="133" t="s">
        <v>416</v>
      </c>
      <c r="F627" s="143">
        <v>41196</v>
      </c>
      <c r="G627" s="132" t="s">
        <v>1533</v>
      </c>
      <c r="H627" s="101">
        <v>3</v>
      </c>
      <c r="I627" s="134" t="s">
        <v>481</v>
      </c>
      <c r="J627" s="105"/>
      <c r="K627" s="105"/>
      <c r="L627" s="105"/>
      <c r="M627" s="105"/>
    </row>
    <row r="628" spans="1:13" s="142" customFormat="1" ht="12.75" outlineLevel="2">
      <c r="A628" s="101">
        <v>10</v>
      </c>
      <c r="B628" s="131">
        <v>2012</v>
      </c>
      <c r="C628" s="132" t="s">
        <v>363</v>
      </c>
      <c r="D628" s="132" t="s">
        <v>533</v>
      </c>
      <c r="E628" s="133" t="s">
        <v>395</v>
      </c>
      <c r="F628" s="143">
        <v>41210</v>
      </c>
      <c r="G628" s="132" t="s">
        <v>965</v>
      </c>
      <c r="H628" s="101">
        <v>5</v>
      </c>
      <c r="I628" s="134" t="s">
        <v>364</v>
      </c>
      <c r="J628" s="105"/>
      <c r="K628" s="105"/>
      <c r="L628" s="105"/>
      <c r="M628" s="105"/>
    </row>
    <row r="629" spans="1:13" s="142" customFormat="1" ht="12.75" outlineLevel="1">
      <c r="A629" s="101"/>
      <c r="B629" s="131"/>
      <c r="C629" s="132"/>
      <c r="D629" s="132" t="s">
        <v>536</v>
      </c>
      <c r="E629" s="133"/>
      <c r="F629" s="143"/>
      <c r="G629" s="132"/>
      <c r="H629" s="101">
        <f>SUBTOTAL(9,H611:H628)</f>
        <v>121</v>
      </c>
      <c r="I629" s="134"/>
      <c r="J629" s="105"/>
      <c r="K629" s="105"/>
      <c r="L629" s="105"/>
      <c r="M629" s="105"/>
    </row>
    <row r="630" spans="1:13" s="142" customFormat="1" ht="12.75" outlineLevel="2">
      <c r="A630" s="30">
        <v>10</v>
      </c>
      <c r="B630" s="31">
        <v>2010</v>
      </c>
      <c r="C630" s="32" t="s">
        <v>428</v>
      </c>
      <c r="D630" s="34" t="s">
        <v>24</v>
      </c>
      <c r="E630" s="38" t="s">
        <v>433</v>
      </c>
      <c r="F630" s="33">
        <v>40474</v>
      </c>
      <c r="G630" s="32" t="s">
        <v>620</v>
      </c>
      <c r="H630" s="30">
        <v>5</v>
      </c>
      <c r="I630" s="32" t="s">
        <v>486</v>
      </c>
      <c r="J630" s="134"/>
      <c r="K630" s="134"/>
      <c r="L630" s="134"/>
      <c r="M630" s="134"/>
    </row>
    <row r="631" spans="1:13" s="142" customFormat="1" ht="12.75" outlineLevel="2">
      <c r="A631" s="46">
        <v>10</v>
      </c>
      <c r="B631" s="53">
        <v>2011</v>
      </c>
      <c r="C631" s="54" t="s">
        <v>428</v>
      </c>
      <c r="D631" s="47" t="s">
        <v>24</v>
      </c>
      <c r="E631" s="55" t="s">
        <v>433</v>
      </c>
      <c r="F631" s="56">
        <v>40839</v>
      </c>
      <c r="G631" s="54" t="s">
        <v>620</v>
      </c>
      <c r="H631" s="46">
        <v>5</v>
      </c>
      <c r="I631" s="54" t="s">
        <v>486</v>
      </c>
      <c r="J631" s="134"/>
      <c r="K631" s="134"/>
      <c r="L631" s="134"/>
      <c r="M631" s="134"/>
    </row>
    <row r="632" spans="1:13" s="142" customFormat="1" ht="12.75" outlineLevel="1">
      <c r="A632" s="46"/>
      <c r="B632" s="53"/>
      <c r="C632" s="54"/>
      <c r="D632" s="47" t="s">
        <v>25</v>
      </c>
      <c r="E632" s="55"/>
      <c r="F632" s="56"/>
      <c r="G632" s="54"/>
      <c r="H632" s="46">
        <f>SUBTOTAL(9,H630:H631)</f>
        <v>10</v>
      </c>
      <c r="I632" s="54"/>
      <c r="J632" s="134"/>
      <c r="K632" s="134"/>
      <c r="L632" s="134"/>
      <c r="M632" s="134"/>
    </row>
    <row r="633" spans="1:13" s="142" customFormat="1" ht="12.75" outlineLevel="2">
      <c r="A633" s="46">
        <v>3</v>
      </c>
      <c r="B633" s="47">
        <v>2011</v>
      </c>
      <c r="C633" s="54" t="s">
        <v>363</v>
      </c>
      <c r="D633" s="47" t="s">
        <v>749</v>
      </c>
      <c r="E633" s="54" t="s">
        <v>422</v>
      </c>
      <c r="F633" s="56">
        <v>40608</v>
      </c>
      <c r="G633" s="144" t="s">
        <v>750</v>
      </c>
      <c r="H633" s="46">
        <v>10</v>
      </c>
      <c r="I633" s="49" t="s">
        <v>168</v>
      </c>
      <c r="J633" s="134" t="s">
        <v>1610</v>
      </c>
      <c r="K633" s="134"/>
      <c r="L633" s="134"/>
      <c r="M633" s="134"/>
    </row>
    <row r="634" spans="1:13" s="142" customFormat="1" ht="12.75" outlineLevel="2">
      <c r="A634" s="46">
        <v>10</v>
      </c>
      <c r="B634" s="53">
        <v>2011</v>
      </c>
      <c r="C634" s="54" t="s">
        <v>363</v>
      </c>
      <c r="D634" s="54" t="s">
        <v>749</v>
      </c>
      <c r="E634" s="56" t="s">
        <v>416</v>
      </c>
      <c r="F634" s="56">
        <v>40839</v>
      </c>
      <c r="G634" s="54" t="s">
        <v>914</v>
      </c>
      <c r="H634" s="46">
        <v>3</v>
      </c>
      <c r="I634" s="49" t="s">
        <v>447</v>
      </c>
      <c r="J634" s="35"/>
      <c r="K634" s="35"/>
      <c r="L634" s="35"/>
      <c r="M634" s="35"/>
    </row>
    <row r="635" spans="1:16" s="142" customFormat="1" ht="12.75" outlineLevel="2">
      <c r="A635" s="101">
        <v>10</v>
      </c>
      <c r="B635" s="131">
        <v>2012</v>
      </c>
      <c r="C635" s="132" t="s">
        <v>363</v>
      </c>
      <c r="D635" s="132" t="s">
        <v>749</v>
      </c>
      <c r="E635" s="133" t="s">
        <v>416</v>
      </c>
      <c r="F635" s="143">
        <v>41196</v>
      </c>
      <c r="G635" s="132" t="s">
        <v>1534</v>
      </c>
      <c r="H635" s="101">
        <v>7</v>
      </c>
      <c r="I635" s="134" t="s">
        <v>406</v>
      </c>
      <c r="J635" s="105"/>
      <c r="K635" s="105"/>
      <c r="L635" s="105"/>
      <c r="M635" s="105"/>
      <c r="P635" s="161"/>
    </row>
    <row r="636" spans="1:16" s="142" customFormat="1" ht="12.75" outlineLevel="1">
      <c r="A636" s="101"/>
      <c r="B636" s="131"/>
      <c r="C636" s="132"/>
      <c r="D636" s="132" t="s">
        <v>751</v>
      </c>
      <c r="E636" s="133"/>
      <c r="F636" s="143"/>
      <c r="G636" s="132"/>
      <c r="H636" s="101">
        <f>SUBTOTAL(9,H633:H635)</f>
        <v>20</v>
      </c>
      <c r="I636" s="134"/>
      <c r="J636" s="105"/>
      <c r="K636" s="105"/>
      <c r="L636" s="105"/>
      <c r="M636" s="105"/>
      <c r="P636" s="161"/>
    </row>
    <row r="637" spans="1:16" s="142" customFormat="1" ht="12.75" outlineLevel="2">
      <c r="A637" s="50">
        <v>11</v>
      </c>
      <c r="B637" s="51">
        <v>2010</v>
      </c>
      <c r="C637" s="148" t="s">
        <v>362</v>
      </c>
      <c r="D637" s="52" t="s">
        <v>103</v>
      </c>
      <c r="E637" s="52" t="s">
        <v>416</v>
      </c>
      <c r="F637" s="75">
        <v>40503</v>
      </c>
      <c r="G637" s="149" t="s">
        <v>667</v>
      </c>
      <c r="H637" s="50">
        <v>10</v>
      </c>
      <c r="I637" s="52" t="s">
        <v>454</v>
      </c>
      <c r="J637" s="35"/>
      <c r="K637" s="35"/>
      <c r="L637" s="35"/>
      <c r="M637" s="35"/>
      <c r="P637" s="161"/>
    </row>
    <row r="638" spans="1:16" s="35" customFormat="1" ht="12.75" outlineLevel="2">
      <c r="A638" s="46">
        <v>3</v>
      </c>
      <c r="B638" s="47">
        <v>2011</v>
      </c>
      <c r="C638" s="54" t="s">
        <v>362</v>
      </c>
      <c r="D638" s="47" t="s">
        <v>103</v>
      </c>
      <c r="E638" s="54" t="s">
        <v>422</v>
      </c>
      <c r="F638" s="56">
        <v>40608</v>
      </c>
      <c r="G638" s="144" t="s">
        <v>752</v>
      </c>
      <c r="H638" s="46">
        <v>10</v>
      </c>
      <c r="I638" s="49" t="s">
        <v>68</v>
      </c>
      <c r="P638" s="30"/>
    </row>
    <row r="639" spans="1:16" s="35" customFormat="1" ht="12.75" outlineLevel="2">
      <c r="A639" s="136">
        <v>5</v>
      </c>
      <c r="B639" s="137">
        <v>2012</v>
      </c>
      <c r="C639" s="138" t="s">
        <v>362</v>
      </c>
      <c r="D639" s="139" t="s">
        <v>103</v>
      </c>
      <c r="E639" s="139" t="s">
        <v>325</v>
      </c>
      <c r="F639" s="140">
        <v>41049</v>
      </c>
      <c r="G639" s="141" t="s">
        <v>1341</v>
      </c>
      <c r="H639" s="136">
        <v>7</v>
      </c>
      <c r="I639" s="139" t="s">
        <v>337</v>
      </c>
      <c r="J639" s="142"/>
      <c r="K639" s="142"/>
      <c r="L639" s="142"/>
      <c r="M639" s="142"/>
      <c r="P639" s="30"/>
    </row>
    <row r="640" spans="1:16" s="35" customFormat="1" ht="12.75" outlineLevel="1">
      <c r="A640" s="136"/>
      <c r="B640" s="137"/>
      <c r="C640" s="138"/>
      <c r="D640" s="139" t="s">
        <v>104</v>
      </c>
      <c r="E640" s="139"/>
      <c r="F640" s="140"/>
      <c r="G640" s="141"/>
      <c r="H640" s="136">
        <f>SUBTOTAL(9,H637:H639)</f>
        <v>27</v>
      </c>
      <c r="I640" s="139"/>
      <c r="J640" s="142"/>
      <c r="K640" s="142"/>
      <c r="L640" s="142"/>
      <c r="M640" s="142"/>
      <c r="P640" s="30"/>
    </row>
    <row r="641" spans="1:16" s="49" customFormat="1" ht="12.75" outlineLevel="2">
      <c r="A641" s="30">
        <v>2</v>
      </c>
      <c r="B641" s="31">
        <v>2010</v>
      </c>
      <c r="C641" s="32" t="s">
        <v>363</v>
      </c>
      <c r="D641" s="34" t="s">
        <v>439</v>
      </c>
      <c r="E641" s="38" t="s">
        <v>397</v>
      </c>
      <c r="F641" s="33">
        <v>40230</v>
      </c>
      <c r="G641" s="32" t="s">
        <v>306</v>
      </c>
      <c r="H641" s="30">
        <v>5</v>
      </c>
      <c r="I641" s="32" t="s">
        <v>405</v>
      </c>
      <c r="J641" s="35"/>
      <c r="K641" s="35"/>
      <c r="L641" s="35"/>
      <c r="M641" s="35"/>
      <c r="P641" s="46"/>
    </row>
    <row r="642" spans="1:16" s="35" customFormat="1" ht="12.75" outlineLevel="2">
      <c r="A642" s="30">
        <v>3</v>
      </c>
      <c r="B642" s="31">
        <v>2010</v>
      </c>
      <c r="C642" s="32" t="s">
        <v>363</v>
      </c>
      <c r="D642" s="32" t="s">
        <v>439</v>
      </c>
      <c r="E642" s="33" t="s">
        <v>422</v>
      </c>
      <c r="F642" s="33">
        <v>40244</v>
      </c>
      <c r="G642" s="32" t="s">
        <v>306</v>
      </c>
      <c r="H642" s="30">
        <v>7</v>
      </c>
      <c r="I642" s="32" t="s">
        <v>498</v>
      </c>
      <c r="P642" s="30"/>
    </row>
    <row r="643" spans="1:16" s="35" customFormat="1" ht="12.75" outlineLevel="2">
      <c r="A643" s="30">
        <v>3</v>
      </c>
      <c r="B643" s="31">
        <v>2010</v>
      </c>
      <c r="C643" s="32" t="s">
        <v>363</v>
      </c>
      <c r="D643" s="32" t="s">
        <v>439</v>
      </c>
      <c r="E643" s="33" t="s">
        <v>422</v>
      </c>
      <c r="F643" s="33">
        <v>40244</v>
      </c>
      <c r="G643" s="32" t="s">
        <v>312</v>
      </c>
      <c r="H643" s="30">
        <v>3</v>
      </c>
      <c r="I643" s="32" t="s">
        <v>381</v>
      </c>
      <c r="P643" s="30"/>
    </row>
    <row r="644" spans="1:16" s="35" customFormat="1" ht="12.75" outlineLevel="2">
      <c r="A644" s="30">
        <v>3</v>
      </c>
      <c r="B644" s="31">
        <v>2010</v>
      </c>
      <c r="C644" s="32" t="s">
        <v>363</v>
      </c>
      <c r="D644" s="32" t="s">
        <v>439</v>
      </c>
      <c r="E644" s="33" t="s">
        <v>422</v>
      </c>
      <c r="F644" s="33">
        <v>40244</v>
      </c>
      <c r="G644" s="32" t="s">
        <v>53</v>
      </c>
      <c r="H644" s="30">
        <v>7</v>
      </c>
      <c r="I644" s="32" t="s">
        <v>54</v>
      </c>
      <c r="P644" s="30"/>
    </row>
    <row r="645" spans="1:16" s="35" customFormat="1" ht="12.75" outlineLevel="2">
      <c r="A645" s="30">
        <v>3</v>
      </c>
      <c r="B645" s="31">
        <v>2010</v>
      </c>
      <c r="C645" s="32" t="s">
        <v>363</v>
      </c>
      <c r="D645" s="32" t="s">
        <v>439</v>
      </c>
      <c r="E645" s="33" t="s">
        <v>366</v>
      </c>
      <c r="F645" s="33">
        <v>40321</v>
      </c>
      <c r="G645" s="32" t="s">
        <v>124</v>
      </c>
      <c r="H645" s="30">
        <v>10</v>
      </c>
      <c r="I645" s="35" t="s">
        <v>524</v>
      </c>
      <c r="P645" s="30"/>
    </row>
    <row r="646" spans="1:16" s="35" customFormat="1" ht="12.75" outlineLevel="2">
      <c r="A646" s="30">
        <v>3</v>
      </c>
      <c r="B646" s="31">
        <v>2010</v>
      </c>
      <c r="C646" s="32" t="s">
        <v>363</v>
      </c>
      <c r="D646" s="32" t="s">
        <v>439</v>
      </c>
      <c r="E646" s="33" t="s">
        <v>366</v>
      </c>
      <c r="F646" s="33">
        <v>40321</v>
      </c>
      <c r="G646" s="32" t="s">
        <v>581</v>
      </c>
      <c r="H646" s="30">
        <v>7</v>
      </c>
      <c r="I646" s="35" t="s">
        <v>293</v>
      </c>
      <c r="P646" s="30"/>
    </row>
    <row r="647" spans="1:16" s="35" customFormat="1" ht="12.75" outlineLevel="2">
      <c r="A647" s="30">
        <v>3</v>
      </c>
      <c r="B647" s="31">
        <v>2010</v>
      </c>
      <c r="C647" s="32" t="s">
        <v>363</v>
      </c>
      <c r="D647" s="32" t="s">
        <v>439</v>
      </c>
      <c r="E647" s="33" t="s">
        <v>366</v>
      </c>
      <c r="F647" s="33">
        <v>40321</v>
      </c>
      <c r="G647" s="32" t="s">
        <v>125</v>
      </c>
      <c r="H647" s="30">
        <v>3</v>
      </c>
      <c r="I647" s="35" t="s">
        <v>525</v>
      </c>
      <c r="P647" s="30"/>
    </row>
    <row r="648" spans="1:16" s="35" customFormat="1" ht="12.75" outlineLevel="2">
      <c r="A648" s="30">
        <v>3</v>
      </c>
      <c r="B648" s="31">
        <v>2010</v>
      </c>
      <c r="C648" s="32" t="s">
        <v>363</v>
      </c>
      <c r="D648" s="32" t="s">
        <v>439</v>
      </c>
      <c r="E648" s="33" t="s">
        <v>366</v>
      </c>
      <c r="F648" s="33">
        <v>40321</v>
      </c>
      <c r="G648" s="32" t="s">
        <v>582</v>
      </c>
      <c r="H648" s="30">
        <v>3</v>
      </c>
      <c r="I648" s="35" t="s">
        <v>282</v>
      </c>
      <c r="P648" s="30"/>
    </row>
    <row r="649" spans="1:16" s="49" customFormat="1" ht="12.75" outlineLevel="2">
      <c r="A649" s="30">
        <v>3</v>
      </c>
      <c r="B649" s="31">
        <v>2010</v>
      </c>
      <c r="C649" s="32" t="s">
        <v>363</v>
      </c>
      <c r="D649" s="32" t="s">
        <v>439</v>
      </c>
      <c r="E649" s="33" t="s">
        <v>1382</v>
      </c>
      <c r="F649" s="33">
        <v>40328</v>
      </c>
      <c r="G649" s="32" t="s">
        <v>125</v>
      </c>
      <c r="H649" s="30">
        <v>15</v>
      </c>
      <c r="I649" s="35" t="s">
        <v>1403</v>
      </c>
      <c r="J649" s="35"/>
      <c r="K649" s="134"/>
      <c r="L649" s="134"/>
      <c r="M649" s="134"/>
      <c r="P649" s="46"/>
    </row>
    <row r="650" spans="1:16" s="35" customFormat="1" ht="12.75" outlineLevel="2">
      <c r="A650" s="30">
        <v>3</v>
      </c>
      <c r="B650" s="31">
        <v>2010</v>
      </c>
      <c r="C650" s="32" t="s">
        <v>363</v>
      </c>
      <c r="D650" s="32" t="s">
        <v>439</v>
      </c>
      <c r="E650" s="33" t="s">
        <v>1382</v>
      </c>
      <c r="F650" s="33">
        <v>40328</v>
      </c>
      <c r="G650" s="32" t="s">
        <v>124</v>
      </c>
      <c r="H650" s="30">
        <v>5</v>
      </c>
      <c r="I650" s="35" t="s">
        <v>1404</v>
      </c>
      <c r="K650" s="134"/>
      <c r="L650" s="134"/>
      <c r="M650" s="134"/>
      <c r="P650" s="30"/>
    </row>
    <row r="651" spans="1:16" s="35" customFormat="1" ht="12.75" outlineLevel="2">
      <c r="A651" s="50">
        <v>11</v>
      </c>
      <c r="B651" s="51">
        <v>2010</v>
      </c>
      <c r="C651" s="148" t="s">
        <v>363</v>
      </c>
      <c r="D651" s="52" t="s">
        <v>439</v>
      </c>
      <c r="E651" s="52" t="s">
        <v>416</v>
      </c>
      <c r="F651" s="75">
        <v>40503</v>
      </c>
      <c r="G651" s="149" t="s">
        <v>668</v>
      </c>
      <c r="H651" s="50">
        <v>7</v>
      </c>
      <c r="I651" s="52" t="s">
        <v>377</v>
      </c>
      <c r="P651" s="30"/>
    </row>
    <row r="652" spans="1:16" s="35" customFormat="1" ht="12.75" outlineLevel="2">
      <c r="A652" s="57">
        <v>2</v>
      </c>
      <c r="B652" s="58">
        <v>2011</v>
      </c>
      <c r="C652" s="150" t="s">
        <v>363</v>
      </c>
      <c r="D652" s="59" t="s">
        <v>439</v>
      </c>
      <c r="E652" s="59" t="s">
        <v>397</v>
      </c>
      <c r="F652" s="76">
        <v>40594</v>
      </c>
      <c r="G652" s="151" t="s">
        <v>706</v>
      </c>
      <c r="H652" s="57">
        <v>5</v>
      </c>
      <c r="I652" s="59" t="s">
        <v>364</v>
      </c>
      <c r="P652" s="30"/>
    </row>
    <row r="653" spans="1:16" s="35" customFormat="1" ht="12.75" outlineLevel="2">
      <c r="A653" s="46">
        <v>3</v>
      </c>
      <c r="B653" s="47">
        <v>2011</v>
      </c>
      <c r="C653" s="54" t="s">
        <v>363</v>
      </c>
      <c r="D653" s="47" t="s">
        <v>439</v>
      </c>
      <c r="E653" s="54" t="s">
        <v>422</v>
      </c>
      <c r="F653" s="56">
        <v>40608</v>
      </c>
      <c r="G653" s="144" t="s">
        <v>306</v>
      </c>
      <c r="H653" s="46">
        <v>3</v>
      </c>
      <c r="I653" s="49" t="s">
        <v>86</v>
      </c>
      <c r="P653" s="30"/>
    </row>
    <row r="654" spans="1:16" s="35" customFormat="1" ht="12.75" outlineLevel="2">
      <c r="A654" s="46">
        <v>3</v>
      </c>
      <c r="B654" s="47">
        <v>2011</v>
      </c>
      <c r="C654" s="54" t="s">
        <v>363</v>
      </c>
      <c r="D654" s="47" t="s">
        <v>439</v>
      </c>
      <c r="E654" s="54" t="s">
        <v>422</v>
      </c>
      <c r="F654" s="56">
        <v>40608</v>
      </c>
      <c r="G654" s="144" t="s">
        <v>124</v>
      </c>
      <c r="H654" s="46">
        <v>7</v>
      </c>
      <c r="I654" s="49" t="s">
        <v>184</v>
      </c>
      <c r="P654" s="30"/>
    </row>
    <row r="655" spans="1:16" s="35" customFormat="1" ht="12.75" outlineLevel="2">
      <c r="A655" s="46">
        <v>3</v>
      </c>
      <c r="B655" s="47">
        <v>2011</v>
      </c>
      <c r="C655" s="54" t="s">
        <v>363</v>
      </c>
      <c r="D655" s="47" t="s">
        <v>439</v>
      </c>
      <c r="E655" s="54" t="s">
        <v>422</v>
      </c>
      <c r="F655" s="56">
        <v>40608</v>
      </c>
      <c r="G655" s="144" t="s">
        <v>53</v>
      </c>
      <c r="H655" s="46">
        <v>7</v>
      </c>
      <c r="I655" s="49" t="s">
        <v>54</v>
      </c>
      <c r="P655" s="30"/>
    </row>
    <row r="656" spans="1:16" s="35" customFormat="1" ht="12.75" outlineLevel="2">
      <c r="A656" s="46">
        <v>3</v>
      </c>
      <c r="B656" s="47">
        <v>2011</v>
      </c>
      <c r="C656" s="54" t="s">
        <v>363</v>
      </c>
      <c r="D656" s="47" t="s">
        <v>439</v>
      </c>
      <c r="E656" s="54" t="s">
        <v>422</v>
      </c>
      <c r="F656" s="56">
        <v>40608</v>
      </c>
      <c r="G656" s="144" t="s">
        <v>753</v>
      </c>
      <c r="H656" s="46">
        <v>3</v>
      </c>
      <c r="I656" s="49" t="s">
        <v>57</v>
      </c>
      <c r="P656" s="30"/>
    </row>
    <row r="657" spans="1:16" s="35" customFormat="1" ht="12.75" outlineLevel="2">
      <c r="A657" s="48">
        <v>5</v>
      </c>
      <c r="B657" s="47">
        <v>2011</v>
      </c>
      <c r="C657" s="54" t="s">
        <v>363</v>
      </c>
      <c r="D657" s="56" t="s">
        <v>439</v>
      </c>
      <c r="E657" s="54" t="s">
        <v>325</v>
      </c>
      <c r="F657" s="56">
        <v>40685</v>
      </c>
      <c r="G657" s="54" t="s">
        <v>815</v>
      </c>
      <c r="H657" s="46">
        <v>7</v>
      </c>
      <c r="I657" s="49" t="s">
        <v>283</v>
      </c>
      <c r="P657" s="30"/>
    </row>
    <row r="658" spans="1:16" s="35" customFormat="1" ht="12.75" outlineLevel="2">
      <c r="A658" s="48">
        <v>9</v>
      </c>
      <c r="B658" s="47">
        <v>2011</v>
      </c>
      <c r="C658" s="54" t="s">
        <v>363</v>
      </c>
      <c r="D658" s="56" t="s">
        <v>439</v>
      </c>
      <c r="E658" s="54" t="s">
        <v>612</v>
      </c>
      <c r="F658" s="56">
        <v>40797</v>
      </c>
      <c r="G658" s="54" t="s">
        <v>860</v>
      </c>
      <c r="H658" s="46">
        <v>10</v>
      </c>
      <c r="I658" s="49" t="s">
        <v>460</v>
      </c>
      <c r="P658" s="30"/>
    </row>
    <row r="659" spans="1:16" s="35" customFormat="1" ht="12.75" outlineLevel="2">
      <c r="A659" s="46">
        <v>10</v>
      </c>
      <c r="B659" s="53">
        <v>2011</v>
      </c>
      <c r="C659" s="54" t="s">
        <v>363</v>
      </c>
      <c r="D659" s="54" t="s">
        <v>439</v>
      </c>
      <c r="E659" s="56" t="s">
        <v>416</v>
      </c>
      <c r="F659" s="56">
        <v>40839</v>
      </c>
      <c r="G659" s="54" t="s">
        <v>915</v>
      </c>
      <c r="H659" s="46">
        <v>10</v>
      </c>
      <c r="I659" s="49" t="s">
        <v>147</v>
      </c>
      <c r="P659" s="30"/>
    </row>
    <row r="660" spans="1:16" s="35" customFormat="1" ht="12.75" outlineLevel="2">
      <c r="A660" s="46">
        <v>10</v>
      </c>
      <c r="B660" s="53">
        <v>2011</v>
      </c>
      <c r="C660" s="54" t="s">
        <v>363</v>
      </c>
      <c r="D660" s="54" t="s">
        <v>439</v>
      </c>
      <c r="E660" s="56" t="s">
        <v>416</v>
      </c>
      <c r="F660" s="56">
        <v>40839</v>
      </c>
      <c r="G660" s="54" t="s">
        <v>916</v>
      </c>
      <c r="H660" s="46">
        <v>7</v>
      </c>
      <c r="I660" s="49" t="s">
        <v>145</v>
      </c>
      <c r="P660" s="30"/>
    </row>
    <row r="661" spans="1:16" s="35" customFormat="1" ht="12.75" outlineLevel="2">
      <c r="A661" s="46">
        <v>10</v>
      </c>
      <c r="B661" s="53">
        <v>2011</v>
      </c>
      <c r="C661" s="54" t="s">
        <v>363</v>
      </c>
      <c r="D661" s="54" t="s">
        <v>439</v>
      </c>
      <c r="E661" s="56" t="s">
        <v>416</v>
      </c>
      <c r="F661" s="56">
        <v>40839</v>
      </c>
      <c r="G661" s="54" t="s">
        <v>917</v>
      </c>
      <c r="H661" s="46">
        <v>3</v>
      </c>
      <c r="I661" s="49" t="s">
        <v>401</v>
      </c>
      <c r="P661" s="30"/>
    </row>
    <row r="662" spans="1:16" s="35" customFormat="1" ht="12.75" outlineLevel="2">
      <c r="A662" s="46">
        <v>10</v>
      </c>
      <c r="B662" s="53">
        <v>2011</v>
      </c>
      <c r="C662" s="54" t="s">
        <v>363</v>
      </c>
      <c r="D662" s="54" t="s">
        <v>439</v>
      </c>
      <c r="E662" s="56" t="s">
        <v>416</v>
      </c>
      <c r="F662" s="56">
        <v>40839</v>
      </c>
      <c r="G662" s="54" t="s">
        <v>918</v>
      </c>
      <c r="H662" s="46">
        <v>10</v>
      </c>
      <c r="I662" s="49" t="s">
        <v>451</v>
      </c>
      <c r="P662" s="30"/>
    </row>
    <row r="663" spans="1:16" s="35" customFormat="1" ht="12.75" outlineLevel="2">
      <c r="A663" s="46">
        <v>10</v>
      </c>
      <c r="B663" s="53">
        <v>2011</v>
      </c>
      <c r="C663" s="54" t="s">
        <v>363</v>
      </c>
      <c r="D663" s="54" t="s">
        <v>439</v>
      </c>
      <c r="E663" s="56" t="s">
        <v>416</v>
      </c>
      <c r="F663" s="56">
        <v>40839</v>
      </c>
      <c r="G663" s="54" t="s">
        <v>919</v>
      </c>
      <c r="H663" s="46">
        <v>3</v>
      </c>
      <c r="I663" s="49" t="s">
        <v>374</v>
      </c>
      <c r="J663" s="49"/>
      <c r="P663" s="30"/>
    </row>
    <row r="664" spans="1:16" s="35" customFormat="1" ht="12.75" outlineLevel="2">
      <c r="A664" s="161">
        <v>3</v>
      </c>
      <c r="B664" s="162">
        <v>2012</v>
      </c>
      <c r="C664" s="163" t="s">
        <v>363</v>
      </c>
      <c r="D664" s="163" t="s">
        <v>439</v>
      </c>
      <c r="E664" s="164" t="s">
        <v>422</v>
      </c>
      <c r="F664" s="164">
        <v>40972</v>
      </c>
      <c r="G664" s="163" t="s">
        <v>125</v>
      </c>
      <c r="H664" s="161">
        <v>10</v>
      </c>
      <c r="I664" s="142" t="s">
        <v>168</v>
      </c>
      <c r="J664" s="142"/>
      <c r="K664" s="142"/>
      <c r="L664" s="142"/>
      <c r="M664" s="142"/>
      <c r="P664" s="30"/>
    </row>
    <row r="665" spans="1:16" s="142" customFormat="1" ht="12.75" outlineLevel="2">
      <c r="A665" s="161">
        <v>3</v>
      </c>
      <c r="B665" s="162">
        <v>2012</v>
      </c>
      <c r="C665" s="163" t="s">
        <v>363</v>
      </c>
      <c r="D665" s="163" t="s">
        <v>439</v>
      </c>
      <c r="E665" s="164" t="s">
        <v>422</v>
      </c>
      <c r="F665" s="164">
        <v>40972</v>
      </c>
      <c r="G665" s="163" t="s">
        <v>1044</v>
      </c>
      <c r="H665" s="161">
        <v>7</v>
      </c>
      <c r="I665" s="142" t="s">
        <v>1045</v>
      </c>
      <c r="P665" s="161"/>
    </row>
    <row r="666" spans="1:16" s="134" customFormat="1" ht="12.75" outlineLevel="2">
      <c r="A666" s="136">
        <v>5</v>
      </c>
      <c r="B666" s="137">
        <v>2012</v>
      </c>
      <c r="C666" s="138" t="s">
        <v>363</v>
      </c>
      <c r="D666" s="139" t="s">
        <v>439</v>
      </c>
      <c r="E666" s="139" t="s">
        <v>325</v>
      </c>
      <c r="F666" s="140">
        <v>41049</v>
      </c>
      <c r="G666" s="141" t="s">
        <v>1342</v>
      </c>
      <c r="H666" s="136">
        <v>10</v>
      </c>
      <c r="I666" s="139" t="s">
        <v>285</v>
      </c>
      <c r="J666" s="142"/>
      <c r="K666" s="142"/>
      <c r="L666" s="142"/>
      <c r="M666" s="142"/>
      <c r="P666" s="101"/>
    </row>
    <row r="667" spans="1:20" s="188" customFormat="1" ht="12.75" outlineLevel="2">
      <c r="A667" s="136">
        <v>5</v>
      </c>
      <c r="B667" s="137">
        <v>2012</v>
      </c>
      <c r="C667" s="138" t="s">
        <v>363</v>
      </c>
      <c r="D667" s="139" t="s">
        <v>439</v>
      </c>
      <c r="E667" s="139" t="s">
        <v>325</v>
      </c>
      <c r="F667" s="140">
        <v>41049</v>
      </c>
      <c r="G667" s="141" t="s">
        <v>1343</v>
      </c>
      <c r="H667" s="136">
        <v>10</v>
      </c>
      <c r="I667" s="139" t="s">
        <v>289</v>
      </c>
      <c r="J667" s="142"/>
      <c r="K667" s="142"/>
      <c r="L667" s="142"/>
      <c r="M667" s="142"/>
      <c r="N667" s="134"/>
      <c r="O667" s="134"/>
      <c r="P667" s="101"/>
      <c r="Q667" s="134"/>
      <c r="R667" s="134"/>
      <c r="S667" s="134"/>
      <c r="T667" s="134"/>
    </row>
    <row r="668" spans="1:20" s="188" customFormat="1" ht="12.75" outlineLevel="2">
      <c r="A668" s="136">
        <v>5</v>
      </c>
      <c r="B668" s="137">
        <v>2012</v>
      </c>
      <c r="C668" s="138" t="s">
        <v>363</v>
      </c>
      <c r="D668" s="139" t="s">
        <v>439</v>
      </c>
      <c r="E668" s="139" t="s">
        <v>1375</v>
      </c>
      <c r="F668" s="140">
        <v>41055</v>
      </c>
      <c r="G668" s="141" t="s">
        <v>1342</v>
      </c>
      <c r="H668" s="136">
        <v>15</v>
      </c>
      <c r="I668" s="139" t="s">
        <v>1378</v>
      </c>
      <c r="J668" s="142"/>
      <c r="K668" s="142"/>
      <c r="L668" s="142"/>
      <c r="M668" s="142"/>
      <c r="N668" s="134"/>
      <c r="O668" s="134"/>
      <c r="P668" s="101"/>
      <c r="Q668" s="134"/>
      <c r="R668" s="134"/>
      <c r="S668" s="134"/>
      <c r="T668" s="134"/>
    </row>
    <row r="669" spans="1:20" s="52" customFormat="1" ht="12.75" outlineLevel="2">
      <c r="A669" s="136">
        <v>5</v>
      </c>
      <c r="B669" s="137">
        <v>2012</v>
      </c>
      <c r="C669" s="138" t="s">
        <v>363</v>
      </c>
      <c r="D669" s="139" t="s">
        <v>439</v>
      </c>
      <c r="E669" s="139" t="s">
        <v>1375</v>
      </c>
      <c r="F669" s="140">
        <v>41055</v>
      </c>
      <c r="G669" s="141" t="s">
        <v>1342</v>
      </c>
      <c r="H669" s="136">
        <v>5</v>
      </c>
      <c r="I669" s="139" t="s">
        <v>1405</v>
      </c>
      <c r="J669" s="142"/>
      <c r="K669" s="142"/>
      <c r="L669" s="142"/>
      <c r="M669" s="142"/>
      <c r="N669" s="35"/>
      <c r="O669" s="35"/>
      <c r="P669" s="30"/>
      <c r="Q669" s="35"/>
      <c r="R669" s="35"/>
      <c r="S669" s="35"/>
      <c r="T669" s="35"/>
    </row>
    <row r="670" spans="1:16" s="35" customFormat="1" ht="12.75" outlineLevel="2">
      <c r="A670" s="101">
        <v>10</v>
      </c>
      <c r="B670" s="131">
        <v>2012</v>
      </c>
      <c r="C670" s="132" t="s">
        <v>363</v>
      </c>
      <c r="D670" s="132" t="s">
        <v>439</v>
      </c>
      <c r="E670" s="133" t="s">
        <v>416</v>
      </c>
      <c r="F670" s="143">
        <v>41196</v>
      </c>
      <c r="G670" s="132" t="s">
        <v>1535</v>
      </c>
      <c r="H670" s="101">
        <v>10</v>
      </c>
      <c r="I670" s="134" t="s">
        <v>147</v>
      </c>
      <c r="J670" s="105"/>
      <c r="K670" s="105"/>
      <c r="L670" s="105"/>
      <c r="M670" s="105"/>
      <c r="P670" s="30"/>
    </row>
    <row r="671" spans="1:16" s="35" customFormat="1" ht="12.75" outlineLevel="2">
      <c r="A671" s="101">
        <v>10</v>
      </c>
      <c r="B671" s="131">
        <v>2012</v>
      </c>
      <c r="C671" s="132" t="s">
        <v>363</v>
      </c>
      <c r="D671" s="132" t="s">
        <v>439</v>
      </c>
      <c r="E671" s="133" t="s">
        <v>416</v>
      </c>
      <c r="F671" s="143">
        <v>41196</v>
      </c>
      <c r="G671" s="132" t="s">
        <v>1536</v>
      </c>
      <c r="H671" s="101">
        <v>10</v>
      </c>
      <c r="I671" s="134" t="s">
        <v>904</v>
      </c>
      <c r="J671" s="105"/>
      <c r="K671" s="105"/>
      <c r="L671" s="105"/>
      <c r="M671" s="105"/>
      <c r="P671" s="30"/>
    </row>
    <row r="672" spans="1:16" s="142" customFormat="1" ht="12.75" outlineLevel="2">
      <c r="A672" s="101">
        <v>10</v>
      </c>
      <c r="B672" s="131">
        <v>2012</v>
      </c>
      <c r="C672" s="132" t="s">
        <v>363</v>
      </c>
      <c r="D672" s="132" t="s">
        <v>439</v>
      </c>
      <c r="E672" s="133" t="s">
        <v>416</v>
      </c>
      <c r="F672" s="143">
        <v>41196</v>
      </c>
      <c r="G672" s="132" t="s">
        <v>1537</v>
      </c>
      <c r="H672" s="101">
        <v>3</v>
      </c>
      <c r="I672" s="134" t="s">
        <v>938</v>
      </c>
      <c r="J672" s="105"/>
      <c r="K672" s="105"/>
      <c r="L672" s="105"/>
      <c r="M672" s="105"/>
      <c r="P672" s="161"/>
    </row>
    <row r="673" spans="1:16" s="35" customFormat="1" ht="12.75" outlineLevel="2">
      <c r="A673" s="101">
        <v>10</v>
      </c>
      <c r="B673" s="131">
        <v>2012</v>
      </c>
      <c r="C673" s="132" t="s">
        <v>363</v>
      </c>
      <c r="D673" s="132" t="s">
        <v>439</v>
      </c>
      <c r="E673" s="133" t="s">
        <v>416</v>
      </c>
      <c r="F673" s="143">
        <v>41196</v>
      </c>
      <c r="G673" s="132" t="s">
        <v>1538</v>
      </c>
      <c r="H673" s="101">
        <v>3</v>
      </c>
      <c r="I673" s="134" t="s">
        <v>374</v>
      </c>
      <c r="J673" s="105"/>
      <c r="K673" s="105"/>
      <c r="L673" s="105"/>
      <c r="M673" s="105"/>
      <c r="P673" s="30"/>
    </row>
    <row r="674" spans="1:16" s="35" customFormat="1" ht="12.75" outlineLevel="1">
      <c r="A674" s="101"/>
      <c r="B674" s="131"/>
      <c r="C674" s="132"/>
      <c r="D674" s="132" t="s">
        <v>347</v>
      </c>
      <c r="E674" s="133"/>
      <c r="F674" s="143"/>
      <c r="G674" s="132"/>
      <c r="H674" s="101">
        <f>SUBTOTAL(9,H641:H673)</f>
        <v>230</v>
      </c>
      <c r="I674" s="134"/>
      <c r="J674" s="105"/>
      <c r="K674" s="105"/>
      <c r="L674" s="105"/>
      <c r="M674" s="105"/>
      <c r="P674" s="30"/>
    </row>
    <row r="675" spans="1:16" s="35" customFormat="1" ht="12.75" outlineLevel="2">
      <c r="A675" s="30">
        <v>3</v>
      </c>
      <c r="B675" s="31">
        <v>2010</v>
      </c>
      <c r="C675" s="32" t="s">
        <v>363</v>
      </c>
      <c r="D675" s="32" t="s">
        <v>350</v>
      </c>
      <c r="E675" s="33" t="s">
        <v>422</v>
      </c>
      <c r="F675" s="33">
        <v>40244</v>
      </c>
      <c r="G675" s="32" t="s">
        <v>334</v>
      </c>
      <c r="H675" s="30">
        <v>10</v>
      </c>
      <c r="I675" s="32" t="s">
        <v>426</v>
      </c>
      <c r="P675" s="30"/>
    </row>
    <row r="676" spans="1:16" s="35" customFormat="1" ht="12.75" outlineLevel="2">
      <c r="A676" s="30">
        <v>3</v>
      </c>
      <c r="B676" s="31">
        <v>2010</v>
      </c>
      <c r="C676" s="32" t="s">
        <v>363</v>
      </c>
      <c r="D676" s="32" t="s">
        <v>350</v>
      </c>
      <c r="E676" s="33" t="s">
        <v>422</v>
      </c>
      <c r="F676" s="33">
        <v>40244</v>
      </c>
      <c r="G676" s="32" t="s">
        <v>198</v>
      </c>
      <c r="H676" s="30">
        <v>3</v>
      </c>
      <c r="I676" s="32" t="s">
        <v>497</v>
      </c>
      <c r="P676" s="30"/>
    </row>
    <row r="677" spans="1:16" s="35" customFormat="1" ht="12.75" outlineLevel="2">
      <c r="A677" s="30">
        <v>3</v>
      </c>
      <c r="B677" s="31">
        <v>2010</v>
      </c>
      <c r="C677" s="32" t="s">
        <v>363</v>
      </c>
      <c r="D677" s="32" t="s">
        <v>350</v>
      </c>
      <c r="E677" s="33" t="s">
        <v>373</v>
      </c>
      <c r="F677" s="33">
        <v>40258</v>
      </c>
      <c r="G677" s="32" t="s">
        <v>10</v>
      </c>
      <c r="H677" s="30">
        <v>5</v>
      </c>
      <c r="I677" s="32" t="s">
        <v>364</v>
      </c>
      <c r="P677" s="30"/>
    </row>
    <row r="678" spans="1:16" s="35" customFormat="1" ht="12.75" outlineLevel="2">
      <c r="A678" s="30">
        <v>3</v>
      </c>
      <c r="B678" s="31">
        <v>2010</v>
      </c>
      <c r="C678" s="32" t="s">
        <v>363</v>
      </c>
      <c r="D678" s="32" t="s">
        <v>350</v>
      </c>
      <c r="E678" s="33" t="s">
        <v>366</v>
      </c>
      <c r="F678" s="33">
        <v>40321</v>
      </c>
      <c r="G678" s="32" t="s">
        <v>583</v>
      </c>
      <c r="H678" s="30">
        <v>3</v>
      </c>
      <c r="I678" s="35" t="s">
        <v>274</v>
      </c>
      <c r="P678" s="30"/>
    </row>
    <row r="679" spans="1:16" s="35" customFormat="1" ht="12.75" outlineLevel="2">
      <c r="A679" s="50">
        <v>11</v>
      </c>
      <c r="B679" s="51">
        <v>2010</v>
      </c>
      <c r="C679" s="148" t="s">
        <v>363</v>
      </c>
      <c r="D679" s="52" t="s">
        <v>350</v>
      </c>
      <c r="E679" s="52" t="s">
        <v>416</v>
      </c>
      <c r="F679" s="75">
        <v>40503</v>
      </c>
      <c r="G679" s="149" t="s">
        <v>669</v>
      </c>
      <c r="H679" s="50">
        <v>3</v>
      </c>
      <c r="I679" s="52" t="s">
        <v>71</v>
      </c>
      <c r="P679" s="30"/>
    </row>
    <row r="680" spans="1:16" s="35" customFormat="1" ht="12.75" outlineLevel="2">
      <c r="A680" s="46">
        <v>3</v>
      </c>
      <c r="B680" s="47">
        <v>2011</v>
      </c>
      <c r="C680" s="54" t="s">
        <v>363</v>
      </c>
      <c r="D680" s="47" t="s">
        <v>350</v>
      </c>
      <c r="E680" s="54" t="s">
        <v>422</v>
      </c>
      <c r="F680" s="56">
        <v>40608</v>
      </c>
      <c r="G680" s="144" t="s">
        <v>754</v>
      </c>
      <c r="H680" s="46">
        <v>3</v>
      </c>
      <c r="I680" s="49" t="s">
        <v>492</v>
      </c>
      <c r="P680" s="30"/>
    </row>
    <row r="681" spans="1:20" s="52" customFormat="1" ht="12.75" outlineLevel="2">
      <c r="A681" s="46">
        <v>3</v>
      </c>
      <c r="B681" s="47">
        <v>2011</v>
      </c>
      <c r="C681" s="54" t="s">
        <v>363</v>
      </c>
      <c r="D681" s="47" t="s">
        <v>350</v>
      </c>
      <c r="E681" s="54" t="s">
        <v>422</v>
      </c>
      <c r="F681" s="56">
        <v>40608</v>
      </c>
      <c r="G681" s="144" t="s">
        <v>334</v>
      </c>
      <c r="H681" s="46">
        <v>7</v>
      </c>
      <c r="I681" s="49" t="s">
        <v>413</v>
      </c>
      <c r="J681" s="35"/>
      <c r="K681" s="35"/>
      <c r="L681" s="35"/>
      <c r="M681" s="35"/>
      <c r="N681" s="35"/>
      <c r="O681" s="35"/>
      <c r="P681" s="30"/>
      <c r="Q681" s="35"/>
      <c r="R681" s="35"/>
      <c r="S681" s="35"/>
      <c r="T681" s="35"/>
    </row>
    <row r="682" spans="1:20" s="188" customFormat="1" ht="12.75" outlineLevel="2">
      <c r="A682" s="46">
        <v>3</v>
      </c>
      <c r="B682" s="47">
        <v>2011</v>
      </c>
      <c r="C682" s="54" t="s">
        <v>363</v>
      </c>
      <c r="D682" s="47" t="s">
        <v>350</v>
      </c>
      <c r="E682" s="54" t="s">
        <v>422</v>
      </c>
      <c r="F682" s="56">
        <v>40608</v>
      </c>
      <c r="G682" s="144" t="s">
        <v>126</v>
      </c>
      <c r="H682" s="46">
        <v>3</v>
      </c>
      <c r="I682" s="49" t="s">
        <v>490</v>
      </c>
      <c r="J682" s="35"/>
      <c r="K682" s="35"/>
      <c r="L682" s="35"/>
      <c r="M682" s="35"/>
      <c r="N682" s="134"/>
      <c r="O682" s="134"/>
      <c r="P682" s="101"/>
      <c r="Q682" s="134"/>
      <c r="R682" s="134"/>
      <c r="S682" s="134"/>
      <c r="T682" s="134"/>
    </row>
    <row r="683" spans="1:20" s="188" customFormat="1" ht="12.75" outlineLevel="2">
      <c r="A683" s="46">
        <v>3</v>
      </c>
      <c r="B683" s="47">
        <v>2011</v>
      </c>
      <c r="C683" s="54" t="s">
        <v>363</v>
      </c>
      <c r="D683" s="47" t="s">
        <v>350</v>
      </c>
      <c r="E683" s="54" t="s">
        <v>373</v>
      </c>
      <c r="F683" s="56">
        <v>40622</v>
      </c>
      <c r="G683" s="144" t="s">
        <v>126</v>
      </c>
      <c r="H683" s="46">
        <v>5</v>
      </c>
      <c r="I683" s="49" t="s">
        <v>396</v>
      </c>
      <c r="J683" s="35"/>
      <c r="K683" s="35"/>
      <c r="L683" s="35"/>
      <c r="M683" s="35"/>
      <c r="N683" s="134"/>
      <c r="O683" s="134"/>
      <c r="P683" s="101"/>
      <c r="Q683" s="134"/>
      <c r="R683" s="134"/>
      <c r="S683" s="134"/>
      <c r="T683" s="134"/>
    </row>
    <row r="684" spans="1:20" s="52" customFormat="1" ht="12.75" outlineLevel="2">
      <c r="A684" s="48">
        <v>5</v>
      </c>
      <c r="B684" s="47">
        <v>2011</v>
      </c>
      <c r="C684" s="54" t="s">
        <v>363</v>
      </c>
      <c r="D684" s="56" t="s">
        <v>350</v>
      </c>
      <c r="E684" s="54" t="s">
        <v>325</v>
      </c>
      <c r="F684" s="56">
        <v>40685</v>
      </c>
      <c r="G684" s="54" t="s">
        <v>816</v>
      </c>
      <c r="H684" s="46">
        <v>3</v>
      </c>
      <c r="I684" s="49" t="s">
        <v>280</v>
      </c>
      <c r="J684" s="35"/>
      <c r="K684" s="35"/>
      <c r="L684" s="35"/>
      <c r="M684" s="35"/>
      <c r="N684" s="35"/>
      <c r="O684" s="35"/>
      <c r="P684" s="30"/>
      <c r="Q684" s="35"/>
      <c r="R684" s="35"/>
      <c r="S684" s="35"/>
      <c r="T684" s="35"/>
    </row>
    <row r="685" spans="1:20" s="52" customFormat="1" ht="12.75" outlineLevel="2">
      <c r="A685" s="48">
        <v>5</v>
      </c>
      <c r="B685" s="47">
        <v>2011</v>
      </c>
      <c r="C685" s="54" t="s">
        <v>363</v>
      </c>
      <c r="D685" s="56" t="s">
        <v>350</v>
      </c>
      <c r="E685" s="54" t="s">
        <v>325</v>
      </c>
      <c r="F685" s="56">
        <v>40685</v>
      </c>
      <c r="G685" s="54" t="s">
        <v>817</v>
      </c>
      <c r="H685" s="46">
        <v>10</v>
      </c>
      <c r="I685" s="49" t="s">
        <v>524</v>
      </c>
      <c r="J685" s="35"/>
      <c r="K685" s="35"/>
      <c r="L685" s="35"/>
      <c r="M685" s="35"/>
      <c r="N685" s="35"/>
      <c r="O685" s="35"/>
      <c r="P685" s="30"/>
      <c r="Q685" s="35"/>
      <c r="R685" s="35"/>
      <c r="S685" s="35"/>
      <c r="T685" s="35"/>
    </row>
    <row r="686" spans="1:20" s="52" customFormat="1" ht="12.75" outlineLevel="2">
      <c r="A686" s="48">
        <v>5</v>
      </c>
      <c r="B686" s="47">
        <v>2011</v>
      </c>
      <c r="C686" s="54" t="s">
        <v>363</v>
      </c>
      <c r="D686" s="56" t="s">
        <v>350</v>
      </c>
      <c r="E686" s="54" t="s">
        <v>325</v>
      </c>
      <c r="F686" s="56">
        <v>40685</v>
      </c>
      <c r="G686" s="54" t="s">
        <v>818</v>
      </c>
      <c r="H686" s="46">
        <v>7</v>
      </c>
      <c r="I686" s="49" t="s">
        <v>293</v>
      </c>
      <c r="J686" s="35"/>
      <c r="K686" s="35"/>
      <c r="L686" s="35"/>
      <c r="M686" s="35"/>
      <c r="N686" s="35"/>
      <c r="O686" s="35"/>
      <c r="P686" s="30"/>
      <c r="Q686" s="35"/>
      <c r="R686" s="35"/>
      <c r="S686" s="35"/>
      <c r="T686" s="35"/>
    </row>
    <row r="687" spans="1:20" s="52" customFormat="1" ht="12.75" outlineLevel="2">
      <c r="A687" s="48">
        <v>5</v>
      </c>
      <c r="B687" s="47">
        <v>2011</v>
      </c>
      <c r="C687" s="54" t="s">
        <v>363</v>
      </c>
      <c r="D687" s="56" t="s">
        <v>350</v>
      </c>
      <c r="E687" s="54" t="s">
        <v>325</v>
      </c>
      <c r="F687" s="56">
        <v>40685</v>
      </c>
      <c r="G687" s="54" t="s">
        <v>819</v>
      </c>
      <c r="H687" s="46">
        <v>10</v>
      </c>
      <c r="I687" s="49" t="s">
        <v>289</v>
      </c>
      <c r="J687" s="49"/>
      <c r="K687" s="35"/>
      <c r="L687" s="35"/>
      <c r="M687" s="35"/>
      <c r="N687" s="35"/>
      <c r="O687" s="35"/>
      <c r="P687" s="30"/>
      <c r="Q687" s="35"/>
      <c r="R687" s="35"/>
      <c r="S687" s="35"/>
      <c r="T687" s="35"/>
    </row>
    <row r="688" spans="1:20" s="52" customFormat="1" ht="12.75" outlineLevel="2">
      <c r="A688" s="48">
        <v>5</v>
      </c>
      <c r="B688" s="47">
        <v>2011</v>
      </c>
      <c r="C688" s="54" t="s">
        <v>363</v>
      </c>
      <c r="D688" s="56" t="s">
        <v>350</v>
      </c>
      <c r="E688" s="54" t="s">
        <v>1380</v>
      </c>
      <c r="F688" s="56">
        <v>40691</v>
      </c>
      <c r="G688" s="54" t="s">
        <v>817</v>
      </c>
      <c r="H688" s="46">
        <v>15</v>
      </c>
      <c r="I688" s="49" t="s">
        <v>1403</v>
      </c>
      <c r="J688" s="49"/>
      <c r="K688" s="35"/>
      <c r="L688" s="35"/>
      <c r="M688" s="35"/>
      <c r="N688" s="35"/>
      <c r="O688" s="35"/>
      <c r="P688" s="30"/>
      <c r="Q688" s="35"/>
      <c r="R688" s="35"/>
      <c r="S688" s="35"/>
      <c r="T688" s="35"/>
    </row>
    <row r="689" spans="1:16" s="35" customFormat="1" ht="12.75" outlineLevel="2">
      <c r="A689" s="46">
        <v>10</v>
      </c>
      <c r="B689" s="53">
        <v>2011</v>
      </c>
      <c r="C689" s="54" t="s">
        <v>363</v>
      </c>
      <c r="D689" s="54" t="s">
        <v>350</v>
      </c>
      <c r="E689" s="56" t="s">
        <v>416</v>
      </c>
      <c r="F689" s="56">
        <v>40839</v>
      </c>
      <c r="G689" s="54" t="s">
        <v>920</v>
      </c>
      <c r="H689" s="46">
        <v>10</v>
      </c>
      <c r="I689" s="49" t="s">
        <v>477</v>
      </c>
      <c r="P689" s="30"/>
    </row>
    <row r="690" spans="1:16" s="35" customFormat="1" ht="12.75" outlineLevel="2">
      <c r="A690" s="101">
        <v>3</v>
      </c>
      <c r="B690" s="131">
        <v>2012</v>
      </c>
      <c r="C690" s="132" t="s">
        <v>363</v>
      </c>
      <c r="D690" s="132" t="s">
        <v>350</v>
      </c>
      <c r="E690" s="133" t="s">
        <v>422</v>
      </c>
      <c r="F690" s="133">
        <v>40972</v>
      </c>
      <c r="G690" s="132" t="s">
        <v>1046</v>
      </c>
      <c r="H690" s="101">
        <v>10</v>
      </c>
      <c r="I690" s="134" t="s">
        <v>537</v>
      </c>
      <c r="P690" s="30"/>
    </row>
    <row r="691" spans="1:16" s="35" customFormat="1" ht="12.75" outlineLevel="2">
      <c r="A691" s="101">
        <v>3</v>
      </c>
      <c r="B691" s="131">
        <v>2012</v>
      </c>
      <c r="C691" s="132" t="s">
        <v>363</v>
      </c>
      <c r="D691" s="132" t="s">
        <v>350</v>
      </c>
      <c r="E691" s="133" t="s">
        <v>422</v>
      </c>
      <c r="F691" s="133">
        <v>40972</v>
      </c>
      <c r="G691" s="132" t="s">
        <v>1047</v>
      </c>
      <c r="H691" s="101">
        <v>7</v>
      </c>
      <c r="I691" s="134" t="s">
        <v>171</v>
      </c>
      <c r="P691" s="30"/>
    </row>
    <row r="692" spans="1:16" s="35" customFormat="1" ht="12.75" outlineLevel="2">
      <c r="A692" s="101">
        <v>3</v>
      </c>
      <c r="B692" s="131">
        <v>2012</v>
      </c>
      <c r="C692" s="132" t="s">
        <v>363</v>
      </c>
      <c r="D692" s="132" t="s">
        <v>350</v>
      </c>
      <c r="E692" s="133" t="s">
        <v>422</v>
      </c>
      <c r="F692" s="133">
        <v>40972</v>
      </c>
      <c r="G692" s="132" t="s">
        <v>1048</v>
      </c>
      <c r="H692" s="101">
        <v>3</v>
      </c>
      <c r="I692" s="134" t="s">
        <v>423</v>
      </c>
      <c r="P692" s="30"/>
    </row>
    <row r="693" spans="1:16" s="35" customFormat="1" ht="12.75" outlineLevel="2">
      <c r="A693" s="101">
        <v>3</v>
      </c>
      <c r="B693" s="131">
        <v>2012</v>
      </c>
      <c r="C693" s="132" t="s">
        <v>363</v>
      </c>
      <c r="D693" s="132" t="s">
        <v>350</v>
      </c>
      <c r="E693" s="133" t="s">
        <v>422</v>
      </c>
      <c r="F693" s="133">
        <v>40972</v>
      </c>
      <c r="G693" s="132" t="s">
        <v>1049</v>
      </c>
      <c r="H693" s="101">
        <v>3</v>
      </c>
      <c r="I693" s="134" t="s">
        <v>381</v>
      </c>
      <c r="P693" s="30"/>
    </row>
    <row r="694" spans="1:16" s="35" customFormat="1" ht="12.75" outlineLevel="2">
      <c r="A694" s="101">
        <v>3</v>
      </c>
      <c r="B694" s="131">
        <v>2012</v>
      </c>
      <c r="C694" s="132" t="s">
        <v>363</v>
      </c>
      <c r="D694" s="132" t="s">
        <v>350</v>
      </c>
      <c r="E694" s="133" t="s">
        <v>422</v>
      </c>
      <c r="F694" s="133">
        <v>40972</v>
      </c>
      <c r="G694" s="132" t="s">
        <v>1050</v>
      </c>
      <c r="H694" s="101">
        <v>10</v>
      </c>
      <c r="I694" s="134" t="s">
        <v>69</v>
      </c>
      <c r="P694" s="30"/>
    </row>
    <row r="695" spans="1:16" s="35" customFormat="1" ht="12.75" outlineLevel="2">
      <c r="A695" s="101">
        <v>3</v>
      </c>
      <c r="B695" s="131">
        <v>2012</v>
      </c>
      <c r="C695" s="132" t="s">
        <v>363</v>
      </c>
      <c r="D695" s="132" t="s">
        <v>350</v>
      </c>
      <c r="E695" s="133" t="s">
        <v>422</v>
      </c>
      <c r="F695" s="133">
        <v>40972</v>
      </c>
      <c r="G695" s="132" t="s">
        <v>1051</v>
      </c>
      <c r="H695" s="101">
        <v>7</v>
      </c>
      <c r="I695" s="134" t="s">
        <v>70</v>
      </c>
      <c r="P695" s="30"/>
    </row>
    <row r="696" spans="1:16" s="35" customFormat="1" ht="12.75" outlineLevel="2">
      <c r="A696" s="101">
        <v>3</v>
      </c>
      <c r="B696" s="131">
        <v>2012</v>
      </c>
      <c r="C696" s="132" t="s">
        <v>363</v>
      </c>
      <c r="D696" s="132" t="s">
        <v>350</v>
      </c>
      <c r="E696" s="133" t="s">
        <v>373</v>
      </c>
      <c r="F696" s="133">
        <v>40986</v>
      </c>
      <c r="G696" s="132" t="s">
        <v>1288</v>
      </c>
      <c r="H696" s="101">
        <v>5</v>
      </c>
      <c r="I696" s="134" t="s">
        <v>364</v>
      </c>
      <c r="P696" s="30"/>
    </row>
    <row r="697" spans="1:16" s="142" customFormat="1" ht="12.75" outlineLevel="2">
      <c r="A697" s="101">
        <v>3</v>
      </c>
      <c r="B697" s="131">
        <v>2012</v>
      </c>
      <c r="C697" s="132" t="s">
        <v>363</v>
      </c>
      <c r="D697" s="132" t="s">
        <v>350</v>
      </c>
      <c r="E697" s="133" t="s">
        <v>373</v>
      </c>
      <c r="F697" s="133">
        <v>40986</v>
      </c>
      <c r="G697" s="132" t="s">
        <v>1289</v>
      </c>
      <c r="H697" s="101">
        <v>5</v>
      </c>
      <c r="I697" s="134" t="s">
        <v>396</v>
      </c>
      <c r="J697" s="35"/>
      <c r="K697" s="35"/>
      <c r="L697" s="35"/>
      <c r="M697" s="35"/>
      <c r="P697" s="161"/>
    </row>
    <row r="698" spans="1:16" s="142" customFormat="1" ht="12.75" outlineLevel="2">
      <c r="A698" s="136">
        <v>5</v>
      </c>
      <c r="B698" s="137">
        <v>2012</v>
      </c>
      <c r="C698" s="138" t="s">
        <v>363</v>
      </c>
      <c r="D698" s="139" t="s">
        <v>350</v>
      </c>
      <c r="E698" s="139" t="s">
        <v>325</v>
      </c>
      <c r="F698" s="140">
        <v>41049</v>
      </c>
      <c r="G698" s="141" t="s">
        <v>1344</v>
      </c>
      <c r="H698" s="136">
        <v>3</v>
      </c>
      <c r="I698" s="139" t="s">
        <v>525</v>
      </c>
      <c r="P698" s="161"/>
    </row>
    <row r="699" spans="1:16" s="142" customFormat="1" ht="12.75" outlineLevel="2">
      <c r="A699" s="136">
        <v>5</v>
      </c>
      <c r="B699" s="137">
        <v>2012</v>
      </c>
      <c r="C699" s="138" t="s">
        <v>363</v>
      </c>
      <c r="D699" s="139" t="s">
        <v>1345</v>
      </c>
      <c r="E699" s="139" t="s">
        <v>325</v>
      </c>
      <c r="F699" s="140">
        <v>41049</v>
      </c>
      <c r="G699" s="141" t="s">
        <v>1346</v>
      </c>
      <c r="H699" s="136">
        <v>7</v>
      </c>
      <c r="I699" s="139" t="s">
        <v>290</v>
      </c>
      <c r="P699" s="161"/>
    </row>
    <row r="700" spans="1:16" s="142" customFormat="1" ht="12.75" outlineLevel="2">
      <c r="A700" s="136">
        <v>5</v>
      </c>
      <c r="B700" s="137">
        <v>2012</v>
      </c>
      <c r="C700" s="138" t="s">
        <v>363</v>
      </c>
      <c r="D700" s="139" t="s">
        <v>1345</v>
      </c>
      <c r="E700" s="139" t="s">
        <v>1375</v>
      </c>
      <c r="F700" s="140">
        <v>41055</v>
      </c>
      <c r="G700" s="141" t="s">
        <v>1346</v>
      </c>
      <c r="H700" s="136">
        <v>5</v>
      </c>
      <c r="I700" s="139" t="s">
        <v>1406</v>
      </c>
      <c r="P700" s="161"/>
    </row>
    <row r="701" spans="1:16" s="142" customFormat="1" ht="12.75" outlineLevel="2">
      <c r="A701" s="101">
        <v>10</v>
      </c>
      <c r="B701" s="131">
        <v>2012</v>
      </c>
      <c r="C701" s="132" t="s">
        <v>363</v>
      </c>
      <c r="D701" s="132" t="s">
        <v>350</v>
      </c>
      <c r="E701" s="133" t="s">
        <v>416</v>
      </c>
      <c r="F701" s="143">
        <v>41196</v>
      </c>
      <c r="G701" s="132" t="s">
        <v>1539</v>
      </c>
      <c r="H701" s="101">
        <v>7</v>
      </c>
      <c r="I701" s="134" t="s">
        <v>456</v>
      </c>
      <c r="J701" s="105"/>
      <c r="K701" s="105"/>
      <c r="L701" s="105"/>
      <c r="M701" s="105"/>
      <c r="P701" s="161"/>
    </row>
    <row r="702" spans="1:16" s="142" customFormat="1" ht="12.75" outlineLevel="2">
      <c r="A702" s="101">
        <v>10</v>
      </c>
      <c r="B702" s="131">
        <v>2012</v>
      </c>
      <c r="C702" s="132" t="s">
        <v>363</v>
      </c>
      <c r="D702" s="132" t="s">
        <v>350</v>
      </c>
      <c r="E702" s="133" t="s">
        <v>416</v>
      </c>
      <c r="F702" s="143">
        <v>41196</v>
      </c>
      <c r="G702" s="132" t="s">
        <v>1540</v>
      </c>
      <c r="H702" s="101">
        <v>10</v>
      </c>
      <c r="I702" s="134" t="s">
        <v>1541</v>
      </c>
      <c r="J702" s="105"/>
      <c r="K702" s="105"/>
      <c r="L702" s="105"/>
      <c r="M702" s="105"/>
      <c r="P702" s="161"/>
    </row>
    <row r="703" spans="1:16" s="35" customFormat="1" ht="12.75" outlineLevel="2">
      <c r="A703" s="101">
        <v>10</v>
      </c>
      <c r="B703" s="131">
        <v>2012</v>
      </c>
      <c r="C703" s="132" t="s">
        <v>363</v>
      </c>
      <c r="D703" s="132" t="s">
        <v>350</v>
      </c>
      <c r="E703" s="133" t="s">
        <v>416</v>
      </c>
      <c r="F703" s="143">
        <v>41196</v>
      </c>
      <c r="G703" s="132" t="s">
        <v>1542</v>
      </c>
      <c r="H703" s="101">
        <v>0</v>
      </c>
      <c r="I703" s="134" t="s">
        <v>1543</v>
      </c>
      <c r="J703" s="105"/>
      <c r="K703" s="105"/>
      <c r="L703" s="105"/>
      <c r="M703" s="105"/>
      <c r="P703" s="30"/>
    </row>
    <row r="704" spans="1:16" s="35" customFormat="1" ht="12.75" outlineLevel="2">
      <c r="A704" s="101">
        <v>10</v>
      </c>
      <c r="B704" s="131">
        <v>2012</v>
      </c>
      <c r="C704" s="132" t="s">
        <v>363</v>
      </c>
      <c r="D704" s="132" t="s">
        <v>350</v>
      </c>
      <c r="E704" s="133" t="s">
        <v>416</v>
      </c>
      <c r="F704" s="143">
        <v>41196</v>
      </c>
      <c r="G704" s="132" t="s">
        <v>1544</v>
      </c>
      <c r="H704" s="101">
        <v>0</v>
      </c>
      <c r="I704" s="134" t="s">
        <v>1545</v>
      </c>
      <c r="J704" s="105"/>
      <c r="K704" s="105"/>
      <c r="L704" s="105"/>
      <c r="M704" s="105"/>
      <c r="P704" s="30"/>
    </row>
    <row r="705" spans="1:16" s="35" customFormat="1" ht="12.75" outlineLevel="2">
      <c r="A705" s="101">
        <v>10</v>
      </c>
      <c r="B705" s="131">
        <v>2012</v>
      </c>
      <c r="C705" s="132" t="s">
        <v>363</v>
      </c>
      <c r="D705" s="132" t="s">
        <v>350</v>
      </c>
      <c r="E705" s="133" t="s">
        <v>416</v>
      </c>
      <c r="F705" s="143">
        <v>41196</v>
      </c>
      <c r="G705" s="132" t="s">
        <v>1473</v>
      </c>
      <c r="H705" s="101">
        <v>0</v>
      </c>
      <c r="I705" s="134" t="s">
        <v>1546</v>
      </c>
      <c r="J705" s="105"/>
      <c r="K705" s="105"/>
      <c r="L705" s="105"/>
      <c r="M705" s="105"/>
      <c r="P705" s="30"/>
    </row>
    <row r="706" spans="1:16" s="35" customFormat="1" ht="12.75" outlineLevel="1">
      <c r="A706" s="101"/>
      <c r="B706" s="131"/>
      <c r="C706" s="132"/>
      <c r="D706" s="132" t="s">
        <v>351</v>
      </c>
      <c r="E706" s="133"/>
      <c r="F706" s="143"/>
      <c r="G706" s="132"/>
      <c r="H706" s="101">
        <f>SUBTOTAL(9,H675:H705)</f>
        <v>179</v>
      </c>
      <c r="I706" s="134"/>
      <c r="J706" s="105"/>
      <c r="K706" s="105"/>
      <c r="L706" s="105"/>
      <c r="M706" s="105"/>
      <c r="P706" s="30"/>
    </row>
    <row r="707" spans="1:16" s="69" customFormat="1" ht="12.75" outlineLevel="2">
      <c r="A707" s="62">
        <v>7</v>
      </c>
      <c r="B707" s="63">
        <v>2010</v>
      </c>
      <c r="C707" s="65" t="s">
        <v>362</v>
      </c>
      <c r="D707" s="65" t="s">
        <v>348</v>
      </c>
      <c r="E707" s="66" t="s">
        <v>400</v>
      </c>
      <c r="F707" s="66">
        <v>40369</v>
      </c>
      <c r="G707" s="65" t="s">
        <v>633</v>
      </c>
      <c r="H707" s="62">
        <v>5</v>
      </c>
      <c r="I707" s="65" t="s">
        <v>376</v>
      </c>
      <c r="J707" s="10" t="s">
        <v>1586</v>
      </c>
      <c r="P707" s="62"/>
    </row>
    <row r="708" spans="1:16" s="69" customFormat="1" ht="12.75" outlineLevel="2">
      <c r="A708" s="77">
        <v>11</v>
      </c>
      <c r="B708" s="78">
        <v>2010</v>
      </c>
      <c r="C708" s="108" t="s">
        <v>362</v>
      </c>
      <c r="D708" s="79" t="s">
        <v>348</v>
      </c>
      <c r="E708" s="79" t="s">
        <v>416</v>
      </c>
      <c r="F708" s="80">
        <v>40503</v>
      </c>
      <c r="G708" s="109" t="s">
        <v>670</v>
      </c>
      <c r="H708" s="77">
        <v>10</v>
      </c>
      <c r="I708" s="79" t="s">
        <v>477</v>
      </c>
      <c r="K708" s="60"/>
      <c r="L708" s="60"/>
      <c r="M708" s="60"/>
      <c r="P708" s="62"/>
    </row>
    <row r="709" spans="1:16" s="69" customFormat="1" ht="12.75" outlineLevel="2">
      <c r="A709" s="77">
        <v>11</v>
      </c>
      <c r="B709" s="78">
        <v>2010</v>
      </c>
      <c r="C709" s="108" t="s">
        <v>362</v>
      </c>
      <c r="D709" s="79" t="s">
        <v>348</v>
      </c>
      <c r="E709" s="79" t="s">
        <v>416</v>
      </c>
      <c r="F709" s="80">
        <v>40503</v>
      </c>
      <c r="G709" s="109" t="s">
        <v>671</v>
      </c>
      <c r="H709" s="77">
        <v>7</v>
      </c>
      <c r="I709" s="79" t="s">
        <v>432</v>
      </c>
      <c r="P709" s="62"/>
    </row>
    <row r="710" spans="1:16" s="69" customFormat="1" ht="12.75" outlineLevel="2">
      <c r="A710" s="77">
        <v>11</v>
      </c>
      <c r="B710" s="78">
        <v>2010</v>
      </c>
      <c r="C710" s="108" t="s">
        <v>362</v>
      </c>
      <c r="D710" s="79" t="s">
        <v>348</v>
      </c>
      <c r="E710" s="79" t="s">
        <v>416</v>
      </c>
      <c r="F710" s="80">
        <v>40503</v>
      </c>
      <c r="G710" s="109" t="s">
        <v>672</v>
      </c>
      <c r="H710" s="77">
        <v>3</v>
      </c>
      <c r="I710" s="79" t="s">
        <v>95</v>
      </c>
      <c r="P710" s="62"/>
    </row>
    <row r="711" spans="1:16" s="69" customFormat="1" ht="12.75" outlineLevel="2">
      <c r="A711" s="61">
        <v>10</v>
      </c>
      <c r="B711" s="70">
        <v>2011</v>
      </c>
      <c r="C711" s="68" t="s">
        <v>362</v>
      </c>
      <c r="D711" s="68" t="s">
        <v>348</v>
      </c>
      <c r="E711" s="71" t="s">
        <v>416</v>
      </c>
      <c r="F711" s="71">
        <v>40839</v>
      </c>
      <c r="G711" s="68" t="s">
        <v>921</v>
      </c>
      <c r="H711" s="61">
        <v>10</v>
      </c>
      <c r="I711" s="60" t="s">
        <v>454</v>
      </c>
      <c r="P711" s="62"/>
    </row>
    <row r="712" spans="1:16" s="69" customFormat="1" ht="12.75" outlineLevel="2">
      <c r="A712" s="119">
        <v>5</v>
      </c>
      <c r="B712" s="120">
        <v>2012</v>
      </c>
      <c r="C712" s="121" t="s">
        <v>362</v>
      </c>
      <c r="D712" s="122" t="s">
        <v>348</v>
      </c>
      <c r="E712" s="122" t="s">
        <v>325</v>
      </c>
      <c r="F712" s="123">
        <v>41049</v>
      </c>
      <c r="G712" s="124" t="s">
        <v>1347</v>
      </c>
      <c r="H712" s="119">
        <v>10</v>
      </c>
      <c r="I712" s="122" t="s">
        <v>296</v>
      </c>
      <c r="J712" s="125"/>
      <c r="K712" s="125"/>
      <c r="L712" s="125"/>
      <c r="M712" s="125"/>
      <c r="P712" s="62"/>
    </row>
    <row r="713" spans="1:20" s="79" customFormat="1" ht="12.75" outlineLevel="2">
      <c r="A713" s="119">
        <v>5</v>
      </c>
      <c r="B713" s="120">
        <v>2012</v>
      </c>
      <c r="C713" s="121" t="s">
        <v>362</v>
      </c>
      <c r="D713" s="122" t="s">
        <v>348</v>
      </c>
      <c r="E713" s="122" t="s">
        <v>1375</v>
      </c>
      <c r="F713" s="123">
        <v>41055</v>
      </c>
      <c r="G713" s="124" t="s">
        <v>1347</v>
      </c>
      <c r="H713" s="119">
        <v>10</v>
      </c>
      <c r="I713" s="122" t="s">
        <v>1407</v>
      </c>
      <c r="J713" s="125"/>
      <c r="K713" s="125"/>
      <c r="L713" s="125"/>
      <c r="M713" s="125"/>
      <c r="N713" s="69"/>
      <c r="O713" s="69"/>
      <c r="P713" s="62"/>
      <c r="Q713" s="69"/>
      <c r="R713" s="69"/>
      <c r="S713" s="69"/>
      <c r="T713" s="69"/>
    </row>
    <row r="714" spans="1:20" s="79" customFormat="1" ht="12.75" outlineLevel="2">
      <c r="A714" s="126">
        <v>10</v>
      </c>
      <c r="B714" s="127">
        <v>2012</v>
      </c>
      <c r="C714" s="128" t="s">
        <v>362</v>
      </c>
      <c r="D714" s="128" t="s">
        <v>348</v>
      </c>
      <c r="E714" s="129" t="s">
        <v>416</v>
      </c>
      <c r="F714" s="145">
        <v>41196</v>
      </c>
      <c r="G714" s="128" t="s">
        <v>1547</v>
      </c>
      <c r="H714" s="126">
        <v>3</v>
      </c>
      <c r="I714" s="130" t="s">
        <v>254</v>
      </c>
      <c r="J714" s="146"/>
      <c r="K714" s="146"/>
      <c r="L714" s="146"/>
      <c r="M714" s="146"/>
      <c r="N714" s="69"/>
      <c r="O714" s="69"/>
      <c r="P714" s="62"/>
      <c r="Q714" s="69"/>
      <c r="R714" s="69"/>
      <c r="S714" s="69"/>
      <c r="T714" s="69"/>
    </row>
    <row r="715" spans="1:16" s="69" customFormat="1" ht="12.75" outlineLevel="2">
      <c r="A715" s="126">
        <v>10</v>
      </c>
      <c r="B715" s="127">
        <v>2012</v>
      </c>
      <c r="C715" s="128" t="s">
        <v>362</v>
      </c>
      <c r="D715" s="128" t="s">
        <v>348</v>
      </c>
      <c r="E715" s="129" t="s">
        <v>416</v>
      </c>
      <c r="F715" s="145">
        <v>41196</v>
      </c>
      <c r="G715" s="128" t="s">
        <v>1548</v>
      </c>
      <c r="H715" s="126">
        <v>10</v>
      </c>
      <c r="I715" s="130" t="s">
        <v>451</v>
      </c>
      <c r="J715" s="146"/>
      <c r="K715" s="146"/>
      <c r="L715" s="146"/>
      <c r="M715" s="146"/>
      <c r="P715" s="62"/>
    </row>
    <row r="716" spans="1:16" s="69" customFormat="1" ht="12.75" outlineLevel="2">
      <c r="A716" s="126">
        <v>10</v>
      </c>
      <c r="B716" s="127">
        <v>2012</v>
      </c>
      <c r="C716" s="128" t="s">
        <v>362</v>
      </c>
      <c r="D716" s="128" t="s">
        <v>348</v>
      </c>
      <c r="E716" s="129" t="s">
        <v>416</v>
      </c>
      <c r="F716" s="145">
        <v>41196</v>
      </c>
      <c r="G716" s="128" t="s">
        <v>1549</v>
      </c>
      <c r="H716" s="126">
        <v>3</v>
      </c>
      <c r="I716" s="130" t="s">
        <v>402</v>
      </c>
      <c r="J716" s="146"/>
      <c r="K716" s="146"/>
      <c r="L716" s="146"/>
      <c r="M716" s="146"/>
      <c r="P716" s="62"/>
    </row>
    <row r="717" spans="1:16" s="69" customFormat="1" ht="12.75" outlineLevel="1">
      <c r="A717" s="126"/>
      <c r="B717" s="127"/>
      <c r="C717" s="128"/>
      <c r="D717" s="128" t="s">
        <v>349</v>
      </c>
      <c r="E717" s="129"/>
      <c r="F717" s="145"/>
      <c r="G717" s="128"/>
      <c r="H717" s="126">
        <f>SUBTOTAL(9,H707:H716)</f>
        <v>71</v>
      </c>
      <c r="I717" s="130"/>
      <c r="J717" s="146"/>
      <c r="K717" s="146"/>
      <c r="L717" s="146"/>
      <c r="M717" s="146"/>
      <c r="P717" s="62"/>
    </row>
    <row r="718" spans="1:16" s="35" customFormat="1" ht="12.75" outlineLevel="2">
      <c r="A718" s="30">
        <v>3</v>
      </c>
      <c r="B718" s="31">
        <v>2010</v>
      </c>
      <c r="C718" s="32" t="s">
        <v>428</v>
      </c>
      <c r="D718" s="32" t="s">
        <v>194</v>
      </c>
      <c r="E718" s="33" t="s">
        <v>422</v>
      </c>
      <c r="F718" s="33">
        <v>40244</v>
      </c>
      <c r="G718" s="32" t="s">
        <v>195</v>
      </c>
      <c r="H718" s="30">
        <v>10</v>
      </c>
      <c r="I718" s="32" t="s">
        <v>55</v>
      </c>
      <c r="P718" s="30"/>
    </row>
    <row r="719" spans="1:16" s="35" customFormat="1" ht="12.75" outlineLevel="1">
      <c r="A719" s="30"/>
      <c r="B719" s="31"/>
      <c r="C719" s="32"/>
      <c r="D719" s="32" t="s">
        <v>196</v>
      </c>
      <c r="E719" s="33"/>
      <c r="F719" s="33"/>
      <c r="G719" s="32"/>
      <c r="H719" s="30">
        <f>SUBTOTAL(9,H718:H718)</f>
        <v>10</v>
      </c>
      <c r="I719" s="32"/>
      <c r="P719" s="30"/>
    </row>
    <row r="720" spans="1:16" s="35" customFormat="1" ht="12.75" outlineLevel="2">
      <c r="A720" s="136">
        <v>5</v>
      </c>
      <c r="B720" s="137">
        <v>2012</v>
      </c>
      <c r="C720" s="138" t="s">
        <v>362</v>
      </c>
      <c r="D720" s="139" t="s">
        <v>1348</v>
      </c>
      <c r="E720" s="139" t="s">
        <v>325</v>
      </c>
      <c r="F720" s="140">
        <v>41049</v>
      </c>
      <c r="G720" s="141" t="s">
        <v>1349</v>
      </c>
      <c r="H720" s="136">
        <v>7</v>
      </c>
      <c r="I720" s="139" t="s">
        <v>284</v>
      </c>
      <c r="J720" s="142"/>
      <c r="K720" s="142"/>
      <c r="L720" s="142"/>
      <c r="M720" s="142"/>
      <c r="P720" s="30"/>
    </row>
    <row r="721" spans="1:16" s="35" customFormat="1" ht="12.75" outlineLevel="1">
      <c r="A721" s="136"/>
      <c r="B721" s="137"/>
      <c r="C721" s="138"/>
      <c r="D721" s="139" t="s">
        <v>1350</v>
      </c>
      <c r="E721" s="139"/>
      <c r="F721" s="140"/>
      <c r="G721" s="141"/>
      <c r="H721" s="136">
        <f>SUBTOTAL(9,H720:H720)</f>
        <v>7</v>
      </c>
      <c r="I721" s="139"/>
      <c r="J721" s="142"/>
      <c r="K721" s="142"/>
      <c r="L721" s="142"/>
      <c r="M721" s="142"/>
      <c r="P721" s="30"/>
    </row>
    <row r="722" spans="1:16" s="35" customFormat="1" ht="12.75" outlineLevel="2">
      <c r="A722" s="46">
        <v>2</v>
      </c>
      <c r="B722" s="53">
        <v>2011</v>
      </c>
      <c r="C722" s="54" t="s">
        <v>391</v>
      </c>
      <c r="D722" s="54" t="s">
        <v>1000</v>
      </c>
      <c r="E722" s="56" t="s">
        <v>390</v>
      </c>
      <c r="F722" s="56">
        <v>40586</v>
      </c>
      <c r="G722" s="54" t="s">
        <v>714</v>
      </c>
      <c r="H722" s="46">
        <v>5</v>
      </c>
      <c r="I722" s="54" t="s">
        <v>392</v>
      </c>
      <c r="P722" s="30"/>
    </row>
    <row r="723" spans="1:16" s="35" customFormat="1" ht="12.75" outlineLevel="2">
      <c r="A723" s="101">
        <v>2</v>
      </c>
      <c r="B723" s="131">
        <v>2012</v>
      </c>
      <c r="C723" s="132" t="s">
        <v>391</v>
      </c>
      <c r="D723" s="132" t="s">
        <v>1000</v>
      </c>
      <c r="E723" s="133" t="s">
        <v>390</v>
      </c>
      <c r="F723" s="133">
        <v>40943</v>
      </c>
      <c r="G723" s="132" t="s">
        <v>993</v>
      </c>
      <c r="H723" s="101">
        <v>10</v>
      </c>
      <c r="I723" s="132" t="s">
        <v>460</v>
      </c>
      <c r="P723" s="30"/>
    </row>
    <row r="724" spans="1:16" s="35" customFormat="1" ht="12.75" outlineLevel="1">
      <c r="A724" s="101"/>
      <c r="B724" s="131"/>
      <c r="C724" s="132"/>
      <c r="D724" s="132" t="s">
        <v>1001</v>
      </c>
      <c r="E724" s="133"/>
      <c r="F724" s="133"/>
      <c r="G724" s="132"/>
      <c r="H724" s="101">
        <f>SUBTOTAL(9,H722:H723)</f>
        <v>15</v>
      </c>
      <c r="I724" s="132"/>
      <c r="P724" s="30"/>
    </row>
    <row r="725" spans="1:16" s="69" customFormat="1" ht="12.75" outlineLevel="2">
      <c r="A725" s="61">
        <v>2</v>
      </c>
      <c r="B725" s="70">
        <v>2011</v>
      </c>
      <c r="C725" s="68" t="s">
        <v>391</v>
      </c>
      <c r="D725" s="71" t="s">
        <v>250</v>
      </c>
      <c r="E725" s="71" t="s">
        <v>397</v>
      </c>
      <c r="F725" s="71">
        <v>40594</v>
      </c>
      <c r="G725" s="68" t="s">
        <v>707</v>
      </c>
      <c r="H725" s="61">
        <v>5</v>
      </c>
      <c r="I725" s="68" t="s">
        <v>392</v>
      </c>
      <c r="J725" s="10" t="s">
        <v>1277</v>
      </c>
      <c r="P725" s="62"/>
    </row>
    <row r="726" spans="1:16" s="69" customFormat="1" ht="12.75" outlineLevel="2">
      <c r="A726" s="85">
        <v>5</v>
      </c>
      <c r="B726" s="67">
        <v>2011</v>
      </c>
      <c r="C726" s="68" t="s">
        <v>391</v>
      </c>
      <c r="D726" s="71" t="s">
        <v>250</v>
      </c>
      <c r="E726" s="68" t="s">
        <v>325</v>
      </c>
      <c r="F726" s="71">
        <v>40685</v>
      </c>
      <c r="G726" s="68" t="s">
        <v>820</v>
      </c>
      <c r="H726" s="61">
        <v>3</v>
      </c>
      <c r="I726" s="60" t="s">
        <v>520</v>
      </c>
      <c r="P726" s="62"/>
    </row>
    <row r="727" spans="1:16" s="69" customFormat="1" ht="12.75" outlineLevel="2">
      <c r="A727" s="61">
        <v>7</v>
      </c>
      <c r="B727" s="70">
        <v>2011</v>
      </c>
      <c r="C727" s="68" t="s">
        <v>391</v>
      </c>
      <c r="D727" s="71" t="s">
        <v>250</v>
      </c>
      <c r="E727" s="71" t="s">
        <v>375</v>
      </c>
      <c r="F727" s="71">
        <v>40742</v>
      </c>
      <c r="G727" s="68" t="s">
        <v>850</v>
      </c>
      <c r="H727" s="61">
        <v>5</v>
      </c>
      <c r="I727" s="68" t="s">
        <v>392</v>
      </c>
      <c r="P727" s="62"/>
    </row>
    <row r="728" spans="1:16" s="69" customFormat="1" ht="12.75" outlineLevel="2">
      <c r="A728" s="61">
        <v>7</v>
      </c>
      <c r="B728" s="70">
        <v>2011</v>
      </c>
      <c r="C728" s="68" t="s">
        <v>391</v>
      </c>
      <c r="D728" s="71" t="s">
        <v>250</v>
      </c>
      <c r="E728" s="71" t="s">
        <v>389</v>
      </c>
      <c r="F728" s="71">
        <v>40747</v>
      </c>
      <c r="G728" s="68" t="s">
        <v>820</v>
      </c>
      <c r="H728" s="61">
        <v>5</v>
      </c>
      <c r="I728" s="68" t="s">
        <v>392</v>
      </c>
      <c r="P728" s="62"/>
    </row>
    <row r="729" spans="1:16" s="69" customFormat="1" ht="12.75" outlineLevel="2">
      <c r="A729" s="61">
        <v>10</v>
      </c>
      <c r="B729" s="70">
        <v>2011</v>
      </c>
      <c r="C729" s="68" t="s">
        <v>391</v>
      </c>
      <c r="D729" s="71" t="s">
        <v>250</v>
      </c>
      <c r="E729" s="71" t="s">
        <v>470</v>
      </c>
      <c r="F729" s="71">
        <v>40845</v>
      </c>
      <c r="G729" s="68" t="s">
        <v>962</v>
      </c>
      <c r="H729" s="61">
        <v>5</v>
      </c>
      <c r="I729" s="68" t="s">
        <v>461</v>
      </c>
      <c r="P729" s="62"/>
    </row>
    <row r="730" spans="1:16" s="69" customFormat="1" ht="12.75" outlineLevel="2">
      <c r="A730" s="154">
        <v>2</v>
      </c>
      <c r="B730" s="173">
        <v>2012</v>
      </c>
      <c r="C730" s="174" t="s">
        <v>391</v>
      </c>
      <c r="D730" s="174" t="s">
        <v>250</v>
      </c>
      <c r="E730" s="175" t="s">
        <v>390</v>
      </c>
      <c r="F730" s="175">
        <v>40943</v>
      </c>
      <c r="G730" s="174" t="s">
        <v>994</v>
      </c>
      <c r="H730" s="154">
        <v>5</v>
      </c>
      <c r="I730" s="174" t="s">
        <v>392</v>
      </c>
      <c r="J730" s="125"/>
      <c r="K730" s="125"/>
      <c r="L730" s="125"/>
      <c r="M730" s="125"/>
      <c r="P730" s="62"/>
    </row>
    <row r="731" spans="1:16" s="125" customFormat="1" ht="12.75" outlineLevel="2">
      <c r="A731" s="154">
        <v>2</v>
      </c>
      <c r="B731" s="173">
        <v>2012</v>
      </c>
      <c r="C731" s="174" t="s">
        <v>391</v>
      </c>
      <c r="D731" s="174" t="s">
        <v>250</v>
      </c>
      <c r="E731" s="175" t="s">
        <v>397</v>
      </c>
      <c r="F731" s="175">
        <v>40951</v>
      </c>
      <c r="G731" s="174" t="s">
        <v>994</v>
      </c>
      <c r="H731" s="154">
        <v>5</v>
      </c>
      <c r="I731" s="174" t="s">
        <v>392</v>
      </c>
      <c r="P731" s="154"/>
    </row>
    <row r="732" spans="1:16" s="125" customFormat="1" ht="12.75" outlineLevel="2">
      <c r="A732" s="154">
        <v>2</v>
      </c>
      <c r="B732" s="173">
        <v>2012</v>
      </c>
      <c r="C732" s="174" t="s">
        <v>391</v>
      </c>
      <c r="D732" s="174" t="s">
        <v>250</v>
      </c>
      <c r="E732" s="175" t="s">
        <v>386</v>
      </c>
      <c r="F732" s="175">
        <v>40958</v>
      </c>
      <c r="G732" s="174" t="s">
        <v>994</v>
      </c>
      <c r="H732" s="154">
        <v>5</v>
      </c>
      <c r="I732" s="174" t="s">
        <v>392</v>
      </c>
      <c r="P732" s="154"/>
    </row>
    <row r="733" spans="1:16" s="125" customFormat="1" ht="12.75" outlineLevel="2">
      <c r="A733" s="154">
        <v>3</v>
      </c>
      <c r="B733" s="173">
        <v>2012</v>
      </c>
      <c r="C733" s="174" t="s">
        <v>391</v>
      </c>
      <c r="D733" s="174" t="s">
        <v>250</v>
      </c>
      <c r="E733" s="175" t="s">
        <v>422</v>
      </c>
      <c r="F733" s="175">
        <v>40972</v>
      </c>
      <c r="G733" s="174" t="s">
        <v>1052</v>
      </c>
      <c r="H733" s="154">
        <v>3</v>
      </c>
      <c r="I733" s="125" t="s">
        <v>1053</v>
      </c>
      <c r="P733" s="154"/>
    </row>
    <row r="734" spans="1:16" s="69" customFormat="1" ht="12.75" outlineLevel="2">
      <c r="A734" s="119">
        <v>5</v>
      </c>
      <c r="B734" s="120">
        <v>2012</v>
      </c>
      <c r="C734" s="121" t="s">
        <v>391</v>
      </c>
      <c r="D734" s="122" t="s">
        <v>250</v>
      </c>
      <c r="E734" s="122" t="s">
        <v>325</v>
      </c>
      <c r="F734" s="123">
        <v>41049</v>
      </c>
      <c r="G734" s="124" t="s">
        <v>1351</v>
      </c>
      <c r="H734" s="119">
        <v>10</v>
      </c>
      <c r="I734" s="122" t="s">
        <v>242</v>
      </c>
      <c r="J734" s="125"/>
      <c r="K734" s="125"/>
      <c r="L734" s="125"/>
      <c r="M734" s="125"/>
      <c r="P734" s="62"/>
    </row>
    <row r="735" spans="1:16" s="60" customFormat="1" ht="12.75" outlineLevel="2">
      <c r="A735" s="119">
        <v>7</v>
      </c>
      <c r="B735" s="120">
        <v>2012</v>
      </c>
      <c r="C735" s="121" t="s">
        <v>391</v>
      </c>
      <c r="D735" s="122" t="s">
        <v>250</v>
      </c>
      <c r="E735" s="122" t="s">
        <v>400</v>
      </c>
      <c r="F735" s="123">
        <v>41098</v>
      </c>
      <c r="G735" s="124" t="s">
        <v>1456</v>
      </c>
      <c r="H735" s="119">
        <v>5</v>
      </c>
      <c r="I735" s="174" t="s">
        <v>392</v>
      </c>
      <c r="J735" s="125"/>
      <c r="K735" s="125"/>
      <c r="L735" s="125"/>
      <c r="M735" s="125"/>
      <c r="P735" s="61"/>
    </row>
    <row r="736" spans="1:16" s="60" customFormat="1" ht="12.75" outlineLevel="2">
      <c r="A736" s="119">
        <v>11</v>
      </c>
      <c r="B736" s="120">
        <v>2012</v>
      </c>
      <c r="C736" s="121" t="s">
        <v>391</v>
      </c>
      <c r="D736" s="122" t="s">
        <v>250</v>
      </c>
      <c r="E736" s="122" t="s">
        <v>393</v>
      </c>
      <c r="F736" s="123">
        <v>41219</v>
      </c>
      <c r="G736" s="124" t="s">
        <v>1599</v>
      </c>
      <c r="H736" s="119">
        <v>5</v>
      </c>
      <c r="I736" s="174" t="s">
        <v>392</v>
      </c>
      <c r="J736" s="125"/>
      <c r="K736" s="125"/>
      <c r="L736" s="125"/>
      <c r="M736" s="125"/>
      <c r="P736" s="61"/>
    </row>
    <row r="737" spans="1:16" s="60" customFormat="1" ht="12.75" outlineLevel="1">
      <c r="A737" s="119"/>
      <c r="B737" s="120"/>
      <c r="C737" s="121"/>
      <c r="D737" s="122" t="s">
        <v>202</v>
      </c>
      <c r="E737" s="122"/>
      <c r="F737" s="123"/>
      <c r="G737" s="124"/>
      <c r="H737" s="119">
        <f>SUBTOTAL(9,H725:H736)</f>
        <v>61</v>
      </c>
      <c r="I737" s="174"/>
      <c r="J737" s="125"/>
      <c r="K737" s="125"/>
      <c r="L737" s="125"/>
      <c r="M737" s="125"/>
      <c r="P737" s="61"/>
    </row>
    <row r="738" spans="1:20" s="52" customFormat="1" ht="12.75" outlineLevel="2">
      <c r="A738" s="101">
        <v>3</v>
      </c>
      <c r="B738" s="131">
        <v>2012</v>
      </c>
      <c r="C738" s="132" t="s">
        <v>362</v>
      </c>
      <c r="D738" s="132" t="s">
        <v>1054</v>
      </c>
      <c r="E738" s="133" t="s">
        <v>422</v>
      </c>
      <c r="F738" s="133">
        <v>40972</v>
      </c>
      <c r="G738" s="132" t="s">
        <v>1055</v>
      </c>
      <c r="H738" s="101">
        <v>3</v>
      </c>
      <c r="I738" s="134" t="s">
        <v>175</v>
      </c>
      <c r="J738" s="134"/>
      <c r="K738" s="35"/>
      <c r="L738" s="35"/>
      <c r="M738" s="35"/>
      <c r="N738" s="35"/>
      <c r="O738" s="35"/>
      <c r="P738" s="30"/>
      <c r="Q738" s="35"/>
      <c r="R738" s="35"/>
      <c r="S738" s="35"/>
      <c r="T738" s="35"/>
    </row>
    <row r="739" spans="1:20" s="52" customFormat="1" ht="12.75" outlineLevel="1">
      <c r="A739" s="101"/>
      <c r="B739" s="131"/>
      <c r="C739" s="132"/>
      <c r="D739" s="132" t="s">
        <v>1056</v>
      </c>
      <c r="E739" s="133"/>
      <c r="F739" s="133"/>
      <c r="G739" s="132"/>
      <c r="H739" s="101">
        <f>SUBTOTAL(9,H738:H738)</f>
        <v>3</v>
      </c>
      <c r="I739" s="134"/>
      <c r="J739" s="134"/>
      <c r="K739" s="35"/>
      <c r="L739" s="35"/>
      <c r="M739" s="35"/>
      <c r="N739" s="35"/>
      <c r="O739" s="35"/>
      <c r="P739" s="30"/>
      <c r="Q739" s="35"/>
      <c r="R739" s="35"/>
      <c r="S739" s="35"/>
      <c r="T739" s="35"/>
    </row>
    <row r="740" spans="1:16" s="35" customFormat="1" ht="12.75" outlineLevel="2">
      <c r="A740" s="30">
        <v>2</v>
      </c>
      <c r="B740" s="31">
        <v>2010</v>
      </c>
      <c r="C740" s="32" t="s">
        <v>363</v>
      </c>
      <c r="D740" s="34" t="s">
        <v>407</v>
      </c>
      <c r="E740" s="38" t="s">
        <v>397</v>
      </c>
      <c r="F740" s="33">
        <v>40230</v>
      </c>
      <c r="G740" s="32" t="s">
        <v>510</v>
      </c>
      <c r="H740" s="30">
        <v>10</v>
      </c>
      <c r="I740" s="32" t="s">
        <v>379</v>
      </c>
      <c r="J740" s="134"/>
      <c r="P740" s="30"/>
    </row>
    <row r="741" spans="1:16" s="35" customFormat="1" ht="12.75" outlineLevel="2">
      <c r="A741" s="30">
        <v>3</v>
      </c>
      <c r="B741" s="31">
        <v>2010</v>
      </c>
      <c r="C741" s="32" t="s">
        <v>363</v>
      </c>
      <c r="D741" s="32" t="s">
        <v>407</v>
      </c>
      <c r="E741" s="33" t="s">
        <v>366</v>
      </c>
      <c r="F741" s="33">
        <v>40321</v>
      </c>
      <c r="G741" s="32" t="s">
        <v>584</v>
      </c>
      <c r="H741" s="30">
        <v>10</v>
      </c>
      <c r="I741" s="35" t="s">
        <v>285</v>
      </c>
      <c r="J741" s="134"/>
      <c r="P741" s="30"/>
    </row>
    <row r="742" spans="1:16" s="142" customFormat="1" ht="12.75" outlineLevel="2">
      <c r="A742" s="30">
        <v>3</v>
      </c>
      <c r="B742" s="31">
        <v>2010</v>
      </c>
      <c r="C742" s="32" t="s">
        <v>363</v>
      </c>
      <c r="D742" s="32" t="s">
        <v>407</v>
      </c>
      <c r="E742" s="33" t="s">
        <v>366</v>
      </c>
      <c r="F742" s="33">
        <v>40321</v>
      </c>
      <c r="G742" s="32" t="s">
        <v>585</v>
      </c>
      <c r="H742" s="30">
        <v>7</v>
      </c>
      <c r="I742" s="35" t="s">
        <v>529</v>
      </c>
      <c r="J742" s="134"/>
      <c r="K742" s="35"/>
      <c r="L742" s="35"/>
      <c r="M742" s="35"/>
      <c r="P742" s="161"/>
    </row>
    <row r="743" spans="1:16" s="142" customFormat="1" ht="12.75" outlineLevel="2">
      <c r="A743" s="30">
        <v>3</v>
      </c>
      <c r="B743" s="31">
        <v>2010</v>
      </c>
      <c r="C743" s="32" t="s">
        <v>363</v>
      </c>
      <c r="D743" s="32" t="s">
        <v>407</v>
      </c>
      <c r="E743" s="33" t="s">
        <v>366</v>
      </c>
      <c r="F743" s="33">
        <v>40321</v>
      </c>
      <c r="G743" s="32" t="s">
        <v>128</v>
      </c>
      <c r="H743" s="30">
        <v>7</v>
      </c>
      <c r="I743" s="35" t="s">
        <v>283</v>
      </c>
      <c r="J743" s="35"/>
      <c r="K743" s="35"/>
      <c r="L743" s="35"/>
      <c r="M743" s="35"/>
      <c r="P743" s="161"/>
    </row>
    <row r="744" spans="1:16" s="35" customFormat="1" ht="12.75" outlineLevel="2">
      <c r="A744" s="30">
        <v>3</v>
      </c>
      <c r="B744" s="31">
        <v>2010</v>
      </c>
      <c r="C744" s="32" t="s">
        <v>363</v>
      </c>
      <c r="D744" s="32" t="s">
        <v>407</v>
      </c>
      <c r="E744" s="33" t="s">
        <v>366</v>
      </c>
      <c r="F744" s="33">
        <v>40321</v>
      </c>
      <c r="G744" s="32" t="s">
        <v>129</v>
      </c>
      <c r="H744" s="30">
        <v>7</v>
      </c>
      <c r="I744" s="35" t="s">
        <v>333</v>
      </c>
      <c r="P744" s="30"/>
    </row>
    <row r="745" spans="1:16" s="142" customFormat="1" ht="12.75" outlineLevel="2">
      <c r="A745" s="30">
        <v>3</v>
      </c>
      <c r="B745" s="31">
        <v>2010</v>
      </c>
      <c r="C745" s="32" t="s">
        <v>363</v>
      </c>
      <c r="D745" s="32" t="s">
        <v>407</v>
      </c>
      <c r="E745" s="33" t="s">
        <v>366</v>
      </c>
      <c r="F745" s="33">
        <v>40321</v>
      </c>
      <c r="G745" s="32" t="s">
        <v>586</v>
      </c>
      <c r="H745" s="30">
        <v>10</v>
      </c>
      <c r="I745" s="35" t="s">
        <v>287</v>
      </c>
      <c r="J745" s="35"/>
      <c r="K745" s="35"/>
      <c r="L745" s="35"/>
      <c r="M745" s="35"/>
      <c r="P745" s="161"/>
    </row>
    <row r="746" spans="1:16" s="35" customFormat="1" ht="12.75" outlineLevel="2">
      <c r="A746" s="30">
        <v>3</v>
      </c>
      <c r="B746" s="31">
        <v>2010</v>
      </c>
      <c r="C746" s="32" t="s">
        <v>363</v>
      </c>
      <c r="D746" s="32" t="s">
        <v>407</v>
      </c>
      <c r="E746" s="33" t="s">
        <v>366</v>
      </c>
      <c r="F746" s="33">
        <v>40321</v>
      </c>
      <c r="G746" s="32" t="s">
        <v>130</v>
      </c>
      <c r="H746" s="30">
        <v>3</v>
      </c>
      <c r="I746" s="35" t="s">
        <v>280</v>
      </c>
      <c r="P746" s="30"/>
    </row>
    <row r="747" spans="1:16" s="35" customFormat="1" ht="12.75" outlineLevel="2">
      <c r="A747" s="30">
        <v>3</v>
      </c>
      <c r="B747" s="31">
        <v>2010</v>
      </c>
      <c r="C747" s="32" t="s">
        <v>363</v>
      </c>
      <c r="D747" s="32" t="s">
        <v>407</v>
      </c>
      <c r="E747" s="33" t="s">
        <v>366</v>
      </c>
      <c r="F747" s="33">
        <v>40321</v>
      </c>
      <c r="G747" s="32" t="s">
        <v>587</v>
      </c>
      <c r="H747" s="30">
        <v>7</v>
      </c>
      <c r="I747" s="35" t="s">
        <v>273</v>
      </c>
      <c r="P747" s="30"/>
    </row>
    <row r="748" spans="1:16" s="35" customFormat="1" ht="12.75" outlineLevel="2">
      <c r="A748" s="30">
        <v>3</v>
      </c>
      <c r="B748" s="31">
        <v>2010</v>
      </c>
      <c r="C748" s="32" t="s">
        <v>363</v>
      </c>
      <c r="D748" s="32" t="s">
        <v>407</v>
      </c>
      <c r="E748" s="33" t="s">
        <v>366</v>
      </c>
      <c r="F748" s="33">
        <v>40321</v>
      </c>
      <c r="G748" s="32" t="s">
        <v>588</v>
      </c>
      <c r="H748" s="30">
        <v>3</v>
      </c>
      <c r="I748" s="35" t="s">
        <v>332</v>
      </c>
      <c r="P748" s="30"/>
    </row>
    <row r="749" spans="1:16" s="35" customFormat="1" ht="12.75" outlineLevel="2">
      <c r="A749" s="30">
        <v>3</v>
      </c>
      <c r="B749" s="31">
        <v>2010</v>
      </c>
      <c r="C749" s="32" t="s">
        <v>363</v>
      </c>
      <c r="D749" s="32" t="s">
        <v>407</v>
      </c>
      <c r="E749" s="33" t="s">
        <v>366</v>
      </c>
      <c r="F749" s="33">
        <v>40321</v>
      </c>
      <c r="G749" s="32" t="s">
        <v>589</v>
      </c>
      <c r="H749" s="30">
        <v>10</v>
      </c>
      <c r="I749" s="35" t="s">
        <v>236</v>
      </c>
      <c r="P749" s="30"/>
    </row>
    <row r="750" spans="1:16" s="35" customFormat="1" ht="12.75" outlineLevel="2">
      <c r="A750" s="30">
        <v>3</v>
      </c>
      <c r="B750" s="31">
        <v>2010</v>
      </c>
      <c r="C750" s="32" t="s">
        <v>363</v>
      </c>
      <c r="D750" s="32" t="s">
        <v>407</v>
      </c>
      <c r="E750" s="33" t="s">
        <v>366</v>
      </c>
      <c r="F750" s="33">
        <v>40321</v>
      </c>
      <c r="G750" s="32" t="s">
        <v>590</v>
      </c>
      <c r="H750" s="30">
        <v>7</v>
      </c>
      <c r="I750" s="35" t="s">
        <v>253</v>
      </c>
      <c r="J750" s="134"/>
      <c r="P750" s="30"/>
    </row>
    <row r="751" spans="1:16" s="35" customFormat="1" ht="12.75" outlineLevel="2">
      <c r="A751" s="30">
        <v>3</v>
      </c>
      <c r="B751" s="31">
        <v>2010</v>
      </c>
      <c r="C751" s="32" t="s">
        <v>363</v>
      </c>
      <c r="D751" s="32" t="s">
        <v>407</v>
      </c>
      <c r="E751" s="33" t="s">
        <v>1382</v>
      </c>
      <c r="F751" s="33">
        <v>40321</v>
      </c>
      <c r="G751" s="32" t="s">
        <v>589</v>
      </c>
      <c r="H751" s="30">
        <v>15</v>
      </c>
      <c r="I751" s="35" t="s">
        <v>1408</v>
      </c>
      <c r="J751" s="43"/>
      <c r="P751" s="30"/>
    </row>
    <row r="752" spans="1:16" s="35" customFormat="1" ht="12.75" outlineLevel="2">
      <c r="A752" s="30">
        <v>3</v>
      </c>
      <c r="B752" s="31">
        <v>2010</v>
      </c>
      <c r="C752" s="32" t="s">
        <v>363</v>
      </c>
      <c r="D752" s="32" t="s">
        <v>407</v>
      </c>
      <c r="E752" s="33" t="s">
        <v>1382</v>
      </c>
      <c r="F752" s="33">
        <v>40321</v>
      </c>
      <c r="G752" s="32" t="s">
        <v>590</v>
      </c>
      <c r="H752" s="30">
        <v>5</v>
      </c>
      <c r="I752" s="35" t="s">
        <v>1409</v>
      </c>
      <c r="P752" s="30"/>
    </row>
    <row r="753" spans="1:16" s="142" customFormat="1" ht="12.75" outlineLevel="2">
      <c r="A753" s="30">
        <v>3</v>
      </c>
      <c r="B753" s="31">
        <v>2010</v>
      </c>
      <c r="C753" s="32" t="s">
        <v>363</v>
      </c>
      <c r="D753" s="32" t="s">
        <v>407</v>
      </c>
      <c r="E753" s="33" t="s">
        <v>366</v>
      </c>
      <c r="F753" s="33">
        <v>40321</v>
      </c>
      <c r="G753" s="32" t="s">
        <v>591</v>
      </c>
      <c r="H753" s="30">
        <v>10</v>
      </c>
      <c r="I753" s="35" t="s">
        <v>267</v>
      </c>
      <c r="J753" s="35"/>
      <c r="K753" s="35"/>
      <c r="L753" s="35"/>
      <c r="M753" s="35"/>
      <c r="P753" s="161"/>
    </row>
    <row r="754" spans="1:16" s="142" customFormat="1" ht="12.75" outlineLevel="2">
      <c r="A754" s="30">
        <v>3</v>
      </c>
      <c r="B754" s="31">
        <v>2010</v>
      </c>
      <c r="C754" s="32" t="s">
        <v>363</v>
      </c>
      <c r="D754" s="32" t="s">
        <v>407</v>
      </c>
      <c r="E754" s="33" t="s">
        <v>366</v>
      </c>
      <c r="F754" s="33">
        <v>40321</v>
      </c>
      <c r="G754" s="32" t="s">
        <v>592</v>
      </c>
      <c r="H754" s="30">
        <v>7</v>
      </c>
      <c r="I754" s="35" t="s">
        <v>231</v>
      </c>
      <c r="J754" s="35"/>
      <c r="K754" s="35"/>
      <c r="L754" s="35"/>
      <c r="M754" s="35"/>
      <c r="P754" s="161"/>
    </row>
    <row r="755" spans="1:16" s="142" customFormat="1" ht="12.75" outlineLevel="2">
      <c r="A755" s="30">
        <v>3</v>
      </c>
      <c r="B755" s="31">
        <v>2010</v>
      </c>
      <c r="C755" s="32" t="s">
        <v>363</v>
      </c>
      <c r="D755" s="32" t="s">
        <v>407</v>
      </c>
      <c r="E755" s="33" t="s">
        <v>1382</v>
      </c>
      <c r="F755" s="33">
        <v>40328</v>
      </c>
      <c r="G755" s="32" t="s">
        <v>584</v>
      </c>
      <c r="H755" s="30">
        <v>5</v>
      </c>
      <c r="I755" s="35" t="s">
        <v>1410</v>
      </c>
      <c r="J755" s="35"/>
      <c r="K755" s="35"/>
      <c r="L755" s="35"/>
      <c r="M755" s="35"/>
      <c r="P755" s="161"/>
    </row>
    <row r="756" spans="1:16" s="142" customFormat="1" ht="12.75" outlineLevel="2">
      <c r="A756" s="30">
        <v>3</v>
      </c>
      <c r="B756" s="31">
        <v>2010</v>
      </c>
      <c r="C756" s="32" t="s">
        <v>363</v>
      </c>
      <c r="D756" s="32" t="s">
        <v>407</v>
      </c>
      <c r="E756" s="33" t="s">
        <v>1382</v>
      </c>
      <c r="F756" s="33">
        <v>40328</v>
      </c>
      <c r="G756" s="32" t="s">
        <v>585</v>
      </c>
      <c r="H756" s="30">
        <v>10</v>
      </c>
      <c r="I756" s="35" t="s">
        <v>1411</v>
      </c>
      <c r="J756" s="134"/>
      <c r="K756" s="35"/>
      <c r="L756" s="35"/>
      <c r="M756" s="35"/>
      <c r="P756" s="161"/>
    </row>
    <row r="757" spans="1:16" s="142" customFormat="1" ht="12.75" outlineLevel="2">
      <c r="A757" s="30">
        <v>3</v>
      </c>
      <c r="B757" s="31">
        <v>2010</v>
      </c>
      <c r="C757" s="32" t="s">
        <v>363</v>
      </c>
      <c r="D757" s="32" t="s">
        <v>407</v>
      </c>
      <c r="E757" s="33" t="s">
        <v>1382</v>
      </c>
      <c r="F757" s="33">
        <v>40328</v>
      </c>
      <c r="G757" s="32" t="s">
        <v>128</v>
      </c>
      <c r="H757" s="30">
        <v>10</v>
      </c>
      <c r="I757" s="35" t="s">
        <v>1412</v>
      </c>
      <c r="J757" s="134"/>
      <c r="K757" s="35"/>
      <c r="L757" s="35"/>
      <c r="M757" s="35"/>
      <c r="P757" s="161"/>
    </row>
    <row r="758" spans="1:16" s="142" customFormat="1" ht="12.75" outlineLevel="2">
      <c r="A758" s="30">
        <v>3</v>
      </c>
      <c r="B758" s="31">
        <v>2010</v>
      </c>
      <c r="C758" s="32" t="s">
        <v>363</v>
      </c>
      <c r="D758" s="32" t="s">
        <v>407</v>
      </c>
      <c r="E758" s="33" t="s">
        <v>1382</v>
      </c>
      <c r="F758" s="33">
        <v>40328</v>
      </c>
      <c r="G758" s="32" t="s">
        <v>129</v>
      </c>
      <c r="H758" s="30">
        <v>5</v>
      </c>
      <c r="I758" s="35" t="s">
        <v>1413</v>
      </c>
      <c r="J758" s="134"/>
      <c r="K758" s="35"/>
      <c r="L758" s="35"/>
      <c r="M758" s="35"/>
      <c r="P758" s="161"/>
    </row>
    <row r="759" spans="1:16" s="35" customFormat="1" ht="12.75" outlineLevel="2">
      <c r="A759" s="30">
        <v>3</v>
      </c>
      <c r="B759" s="31">
        <v>2010</v>
      </c>
      <c r="C759" s="32" t="s">
        <v>363</v>
      </c>
      <c r="D759" s="32" t="s">
        <v>407</v>
      </c>
      <c r="E759" s="33" t="s">
        <v>1382</v>
      </c>
      <c r="F759" s="33">
        <v>40328</v>
      </c>
      <c r="G759" s="32" t="s">
        <v>586</v>
      </c>
      <c r="H759" s="30">
        <v>15</v>
      </c>
      <c r="I759" s="35" t="s">
        <v>1414</v>
      </c>
      <c r="J759" s="134"/>
      <c r="P759" s="30"/>
    </row>
    <row r="760" spans="1:16" s="35" customFormat="1" ht="12.75" outlineLevel="2">
      <c r="A760" s="30">
        <v>3</v>
      </c>
      <c r="B760" s="31">
        <v>2010</v>
      </c>
      <c r="C760" s="32" t="s">
        <v>363</v>
      </c>
      <c r="D760" s="32" t="s">
        <v>407</v>
      </c>
      <c r="E760" s="33" t="s">
        <v>1382</v>
      </c>
      <c r="F760" s="33">
        <v>40328</v>
      </c>
      <c r="G760" s="32" t="s">
        <v>130</v>
      </c>
      <c r="H760" s="30">
        <v>10</v>
      </c>
      <c r="I760" s="35" t="s">
        <v>1415</v>
      </c>
      <c r="J760" s="134"/>
      <c r="P760" s="30"/>
    </row>
    <row r="761" spans="1:16" s="35" customFormat="1" ht="12.75" outlineLevel="2">
      <c r="A761" s="30">
        <v>3</v>
      </c>
      <c r="B761" s="31">
        <v>2010</v>
      </c>
      <c r="C761" s="32" t="s">
        <v>363</v>
      </c>
      <c r="D761" s="32" t="s">
        <v>407</v>
      </c>
      <c r="E761" s="33" t="s">
        <v>1382</v>
      </c>
      <c r="F761" s="33">
        <v>40328</v>
      </c>
      <c r="G761" s="32" t="s">
        <v>587</v>
      </c>
      <c r="H761" s="30">
        <v>10</v>
      </c>
      <c r="I761" s="35" t="s">
        <v>1416</v>
      </c>
      <c r="P761" s="30"/>
    </row>
    <row r="762" spans="1:16" s="35" customFormat="1" ht="12.75" outlineLevel="2">
      <c r="A762" s="30">
        <v>3</v>
      </c>
      <c r="B762" s="31">
        <v>2010</v>
      </c>
      <c r="C762" s="32" t="s">
        <v>363</v>
      </c>
      <c r="D762" s="32" t="s">
        <v>407</v>
      </c>
      <c r="E762" s="33" t="s">
        <v>1382</v>
      </c>
      <c r="F762" s="33">
        <v>40328</v>
      </c>
      <c r="G762" s="32" t="s">
        <v>587</v>
      </c>
      <c r="H762" s="30">
        <v>5</v>
      </c>
      <c r="I762" s="35" t="s">
        <v>1417</v>
      </c>
      <c r="P762" s="30"/>
    </row>
    <row r="763" spans="1:16" s="35" customFormat="1" ht="12.75" outlineLevel="2">
      <c r="A763" s="30">
        <v>3</v>
      </c>
      <c r="B763" s="31">
        <v>2010</v>
      </c>
      <c r="C763" s="32" t="s">
        <v>363</v>
      </c>
      <c r="D763" s="32" t="s">
        <v>407</v>
      </c>
      <c r="E763" s="33" t="s">
        <v>1382</v>
      </c>
      <c r="F763" s="33">
        <v>40328</v>
      </c>
      <c r="G763" s="32" t="s">
        <v>588</v>
      </c>
      <c r="H763" s="30">
        <v>10</v>
      </c>
      <c r="I763" s="35" t="s">
        <v>1418</v>
      </c>
      <c r="P763" s="30"/>
    </row>
    <row r="764" spans="1:16" s="35" customFormat="1" ht="12.75" outlineLevel="2">
      <c r="A764" s="30">
        <v>3</v>
      </c>
      <c r="B764" s="31">
        <v>2010</v>
      </c>
      <c r="C764" s="32" t="s">
        <v>363</v>
      </c>
      <c r="D764" s="32" t="s">
        <v>407</v>
      </c>
      <c r="E764" s="33" t="s">
        <v>366</v>
      </c>
      <c r="F764" s="33">
        <v>40328</v>
      </c>
      <c r="G764" s="32" t="s">
        <v>510</v>
      </c>
      <c r="H764" s="30">
        <v>10</v>
      </c>
      <c r="I764" s="35" t="s">
        <v>251</v>
      </c>
      <c r="P764" s="30"/>
    </row>
    <row r="765" spans="1:16" s="35" customFormat="1" ht="12.75" outlineLevel="2">
      <c r="A765" s="30">
        <v>3</v>
      </c>
      <c r="B765" s="31">
        <v>2010</v>
      </c>
      <c r="C765" s="32" t="s">
        <v>363</v>
      </c>
      <c r="D765" s="32" t="s">
        <v>407</v>
      </c>
      <c r="E765" s="33" t="s">
        <v>1382</v>
      </c>
      <c r="F765" s="33">
        <v>40328</v>
      </c>
      <c r="G765" s="32" t="s">
        <v>591</v>
      </c>
      <c r="H765" s="30">
        <v>10</v>
      </c>
      <c r="I765" s="35" t="s">
        <v>1419</v>
      </c>
      <c r="P765" s="30"/>
    </row>
    <row r="766" spans="1:16" s="35" customFormat="1" ht="12.75" outlineLevel="2">
      <c r="A766" s="50">
        <v>11</v>
      </c>
      <c r="B766" s="51">
        <v>2010</v>
      </c>
      <c r="C766" s="148" t="s">
        <v>363</v>
      </c>
      <c r="D766" s="52" t="s">
        <v>407</v>
      </c>
      <c r="E766" s="52" t="s">
        <v>416</v>
      </c>
      <c r="F766" s="75">
        <v>40503</v>
      </c>
      <c r="G766" s="149" t="s">
        <v>673</v>
      </c>
      <c r="H766" s="50">
        <v>10</v>
      </c>
      <c r="I766" s="52" t="s">
        <v>446</v>
      </c>
      <c r="P766" s="30"/>
    </row>
    <row r="767" spans="1:16" s="35" customFormat="1" ht="12.75" outlineLevel="2">
      <c r="A767" s="50">
        <v>11</v>
      </c>
      <c r="B767" s="51">
        <v>2010</v>
      </c>
      <c r="C767" s="148" t="s">
        <v>363</v>
      </c>
      <c r="D767" s="52" t="s">
        <v>407</v>
      </c>
      <c r="E767" s="52" t="s">
        <v>416</v>
      </c>
      <c r="F767" s="75">
        <v>40503</v>
      </c>
      <c r="G767" s="149" t="s">
        <v>674</v>
      </c>
      <c r="H767" s="50">
        <v>7</v>
      </c>
      <c r="I767" s="52" t="s">
        <v>456</v>
      </c>
      <c r="P767" s="30"/>
    </row>
    <row r="768" spans="1:16" s="35" customFormat="1" ht="12.75" outlineLevel="2">
      <c r="A768" s="50">
        <v>11</v>
      </c>
      <c r="B768" s="51">
        <v>2010</v>
      </c>
      <c r="C768" s="148" t="s">
        <v>363</v>
      </c>
      <c r="D768" s="52" t="s">
        <v>407</v>
      </c>
      <c r="E768" s="52" t="s">
        <v>416</v>
      </c>
      <c r="F768" s="75">
        <v>40503</v>
      </c>
      <c r="G768" s="149" t="s">
        <v>675</v>
      </c>
      <c r="H768" s="50">
        <v>7</v>
      </c>
      <c r="I768" s="52" t="s">
        <v>676</v>
      </c>
      <c r="P768" s="30"/>
    </row>
    <row r="769" spans="1:16" s="35" customFormat="1" ht="12.75" outlineLevel="2">
      <c r="A769" s="50">
        <v>11</v>
      </c>
      <c r="B769" s="51">
        <v>2010</v>
      </c>
      <c r="C769" s="148" t="s">
        <v>363</v>
      </c>
      <c r="D769" s="52" t="s">
        <v>407</v>
      </c>
      <c r="E769" s="52" t="s">
        <v>416</v>
      </c>
      <c r="F769" s="75">
        <v>40503</v>
      </c>
      <c r="G769" s="149" t="s">
        <v>677</v>
      </c>
      <c r="H769" s="50">
        <v>3</v>
      </c>
      <c r="I769" s="52" t="s">
        <v>678</v>
      </c>
      <c r="P769" s="30"/>
    </row>
    <row r="770" spans="1:16" s="35" customFormat="1" ht="12.75" outlineLevel="2">
      <c r="A770" s="50">
        <v>11</v>
      </c>
      <c r="B770" s="51">
        <v>2010</v>
      </c>
      <c r="C770" s="148" t="s">
        <v>363</v>
      </c>
      <c r="D770" s="52" t="s">
        <v>407</v>
      </c>
      <c r="E770" s="52" t="s">
        <v>416</v>
      </c>
      <c r="F770" s="75">
        <v>40503</v>
      </c>
      <c r="G770" s="149" t="s">
        <v>679</v>
      </c>
      <c r="H770" s="50">
        <v>3</v>
      </c>
      <c r="I770" s="52" t="s">
        <v>445</v>
      </c>
      <c r="P770" s="30"/>
    </row>
    <row r="771" spans="1:16" s="35" customFormat="1" ht="12.75" outlineLevel="2">
      <c r="A771" s="50">
        <v>11</v>
      </c>
      <c r="B771" s="51">
        <v>2010</v>
      </c>
      <c r="C771" s="148" t="s">
        <v>363</v>
      </c>
      <c r="D771" s="52" t="s">
        <v>407</v>
      </c>
      <c r="E771" s="52" t="s">
        <v>416</v>
      </c>
      <c r="F771" s="75">
        <v>40503</v>
      </c>
      <c r="G771" s="149" t="s">
        <v>680</v>
      </c>
      <c r="H771" s="50">
        <v>10</v>
      </c>
      <c r="I771" s="52" t="s">
        <v>478</v>
      </c>
      <c r="P771" s="30"/>
    </row>
    <row r="772" spans="1:16" s="35" customFormat="1" ht="12.75" outlineLevel="2">
      <c r="A772" s="50">
        <v>11</v>
      </c>
      <c r="B772" s="51">
        <v>2010</v>
      </c>
      <c r="C772" s="148" t="s">
        <v>363</v>
      </c>
      <c r="D772" s="52" t="s">
        <v>407</v>
      </c>
      <c r="E772" s="52" t="s">
        <v>416</v>
      </c>
      <c r="F772" s="75">
        <v>40503</v>
      </c>
      <c r="G772" s="149" t="s">
        <v>681</v>
      </c>
      <c r="H772" s="50">
        <v>3</v>
      </c>
      <c r="I772" s="52" t="s">
        <v>480</v>
      </c>
      <c r="P772" s="30"/>
    </row>
    <row r="773" spans="1:16" s="35" customFormat="1" ht="12.75" outlineLevel="2">
      <c r="A773" s="50">
        <v>11</v>
      </c>
      <c r="B773" s="51">
        <v>2010</v>
      </c>
      <c r="C773" s="148" t="s">
        <v>363</v>
      </c>
      <c r="D773" s="52" t="s">
        <v>407</v>
      </c>
      <c r="E773" s="52" t="s">
        <v>416</v>
      </c>
      <c r="F773" s="75">
        <v>40503</v>
      </c>
      <c r="G773" s="149" t="s">
        <v>682</v>
      </c>
      <c r="H773" s="50">
        <v>10</v>
      </c>
      <c r="I773" s="52" t="s">
        <v>444</v>
      </c>
      <c r="K773" s="134"/>
      <c r="L773" s="134"/>
      <c r="M773" s="134"/>
      <c r="P773" s="30"/>
    </row>
    <row r="774" spans="1:16" s="35" customFormat="1" ht="12.75" outlineLevel="2">
      <c r="A774" s="50">
        <v>11</v>
      </c>
      <c r="B774" s="51">
        <v>2010</v>
      </c>
      <c r="C774" s="148" t="s">
        <v>363</v>
      </c>
      <c r="D774" s="52" t="s">
        <v>407</v>
      </c>
      <c r="E774" s="52" t="s">
        <v>416</v>
      </c>
      <c r="F774" s="75">
        <v>40503</v>
      </c>
      <c r="G774" s="149" t="s">
        <v>683</v>
      </c>
      <c r="H774" s="50">
        <v>3</v>
      </c>
      <c r="I774" s="52" t="s">
        <v>254</v>
      </c>
      <c r="P774" s="30"/>
    </row>
    <row r="775" spans="1:16" s="35" customFormat="1" ht="12.75" outlineLevel="2">
      <c r="A775" s="50">
        <v>11</v>
      </c>
      <c r="B775" s="51">
        <v>2010</v>
      </c>
      <c r="C775" s="148" t="s">
        <v>363</v>
      </c>
      <c r="D775" s="52" t="s">
        <v>407</v>
      </c>
      <c r="E775" s="52" t="s">
        <v>416</v>
      </c>
      <c r="F775" s="75">
        <v>40503</v>
      </c>
      <c r="G775" s="149" t="s">
        <v>684</v>
      </c>
      <c r="H775" s="50">
        <v>7</v>
      </c>
      <c r="I775" s="52" t="s">
        <v>78</v>
      </c>
      <c r="P775" s="30"/>
    </row>
    <row r="776" spans="1:16" s="35" customFormat="1" ht="12.75" outlineLevel="2">
      <c r="A776" s="48">
        <v>5</v>
      </c>
      <c r="B776" s="47">
        <v>2011</v>
      </c>
      <c r="C776" s="54" t="s">
        <v>363</v>
      </c>
      <c r="D776" s="56" t="s">
        <v>407</v>
      </c>
      <c r="E776" s="54" t="s">
        <v>325</v>
      </c>
      <c r="F776" s="56">
        <v>40685</v>
      </c>
      <c r="G776" s="54" t="s">
        <v>821</v>
      </c>
      <c r="H776" s="46">
        <v>10</v>
      </c>
      <c r="I776" s="49" t="s">
        <v>266</v>
      </c>
      <c r="P776" s="30"/>
    </row>
    <row r="777" spans="1:16" s="35" customFormat="1" ht="12.75" outlineLevel="2">
      <c r="A777" s="48">
        <v>5</v>
      </c>
      <c r="B777" s="47">
        <v>2011</v>
      </c>
      <c r="C777" s="54" t="s">
        <v>363</v>
      </c>
      <c r="D777" s="56" t="s">
        <v>407</v>
      </c>
      <c r="E777" s="54" t="s">
        <v>325</v>
      </c>
      <c r="F777" s="56">
        <v>40685</v>
      </c>
      <c r="G777" s="54" t="s">
        <v>822</v>
      </c>
      <c r="H777" s="46">
        <v>3</v>
      </c>
      <c r="I777" s="49" t="s">
        <v>249</v>
      </c>
      <c r="P777" s="30"/>
    </row>
    <row r="778" spans="1:16" s="35" customFormat="1" ht="12.75" outlineLevel="2">
      <c r="A778" s="48">
        <v>5</v>
      </c>
      <c r="B778" s="47">
        <v>2011</v>
      </c>
      <c r="C778" s="54" t="s">
        <v>363</v>
      </c>
      <c r="D778" s="56" t="s">
        <v>407</v>
      </c>
      <c r="E778" s="54" t="s">
        <v>325</v>
      </c>
      <c r="F778" s="56">
        <v>40685</v>
      </c>
      <c r="G778" s="54" t="s">
        <v>823</v>
      </c>
      <c r="H778" s="46">
        <v>7</v>
      </c>
      <c r="I778" s="49" t="s">
        <v>284</v>
      </c>
      <c r="P778" s="30"/>
    </row>
    <row r="779" spans="1:16" s="35" customFormat="1" ht="12.75" outlineLevel="2">
      <c r="A779" s="48">
        <v>5</v>
      </c>
      <c r="B779" s="47">
        <v>2011</v>
      </c>
      <c r="C779" s="54" t="s">
        <v>363</v>
      </c>
      <c r="D779" s="56" t="s">
        <v>407</v>
      </c>
      <c r="E779" s="54" t="s">
        <v>325</v>
      </c>
      <c r="F779" s="56">
        <v>40685</v>
      </c>
      <c r="G779" s="54" t="s">
        <v>824</v>
      </c>
      <c r="H779" s="46">
        <v>3</v>
      </c>
      <c r="I779" s="49" t="s">
        <v>335</v>
      </c>
      <c r="K779" s="134"/>
      <c r="L779" s="134"/>
      <c r="M779" s="134"/>
      <c r="P779" s="30"/>
    </row>
    <row r="780" spans="1:16" s="35" customFormat="1" ht="12.75" outlineLevel="2">
      <c r="A780" s="48">
        <v>5</v>
      </c>
      <c r="B780" s="47">
        <v>2011</v>
      </c>
      <c r="C780" s="54" t="s">
        <v>363</v>
      </c>
      <c r="D780" s="56" t="s">
        <v>407</v>
      </c>
      <c r="E780" s="54" t="s">
        <v>325</v>
      </c>
      <c r="F780" s="56">
        <v>40685</v>
      </c>
      <c r="G780" s="54" t="s">
        <v>825</v>
      </c>
      <c r="H780" s="46">
        <v>10</v>
      </c>
      <c r="I780" s="49" t="s">
        <v>278</v>
      </c>
      <c r="K780" s="134"/>
      <c r="L780" s="134"/>
      <c r="M780" s="134"/>
      <c r="P780" s="30"/>
    </row>
    <row r="781" spans="1:16" s="35" customFormat="1" ht="12.75" outlineLevel="2">
      <c r="A781" s="48">
        <v>5</v>
      </c>
      <c r="B781" s="47">
        <v>2011</v>
      </c>
      <c r="C781" s="54" t="s">
        <v>363</v>
      </c>
      <c r="D781" s="56" t="s">
        <v>407</v>
      </c>
      <c r="E781" s="54" t="s">
        <v>325</v>
      </c>
      <c r="F781" s="56">
        <v>40685</v>
      </c>
      <c r="G781" s="54" t="s">
        <v>826</v>
      </c>
      <c r="H781" s="46">
        <v>10</v>
      </c>
      <c r="I781" s="49" t="s">
        <v>252</v>
      </c>
      <c r="K781" s="134"/>
      <c r="L781" s="134"/>
      <c r="M781" s="134"/>
      <c r="P781" s="30"/>
    </row>
    <row r="782" spans="1:16" s="35" customFormat="1" ht="12.75" outlineLevel="2">
      <c r="A782" s="48">
        <v>5</v>
      </c>
      <c r="B782" s="47">
        <v>2011</v>
      </c>
      <c r="C782" s="54" t="s">
        <v>363</v>
      </c>
      <c r="D782" s="56" t="s">
        <v>407</v>
      </c>
      <c r="E782" s="54" t="s">
        <v>325</v>
      </c>
      <c r="F782" s="56">
        <v>40685</v>
      </c>
      <c r="G782" s="54" t="s">
        <v>827</v>
      </c>
      <c r="H782" s="46">
        <v>7</v>
      </c>
      <c r="I782" s="49" t="s">
        <v>337</v>
      </c>
      <c r="P782" s="30"/>
    </row>
    <row r="783" spans="1:16" s="35" customFormat="1" ht="12.75" outlineLevel="2">
      <c r="A783" s="48">
        <v>5</v>
      </c>
      <c r="B783" s="47">
        <v>2011</v>
      </c>
      <c r="C783" s="54" t="s">
        <v>363</v>
      </c>
      <c r="D783" s="56" t="s">
        <v>407</v>
      </c>
      <c r="E783" s="54" t="s">
        <v>325</v>
      </c>
      <c r="F783" s="56">
        <v>40685</v>
      </c>
      <c r="G783" s="54" t="s">
        <v>828</v>
      </c>
      <c r="H783" s="46">
        <v>10</v>
      </c>
      <c r="I783" s="49" t="s">
        <v>236</v>
      </c>
      <c r="P783" s="30"/>
    </row>
    <row r="784" spans="1:16" s="35" customFormat="1" ht="12.75" outlineLevel="2">
      <c r="A784" s="48">
        <v>5</v>
      </c>
      <c r="B784" s="47">
        <v>2011</v>
      </c>
      <c r="C784" s="54" t="s">
        <v>363</v>
      </c>
      <c r="D784" s="56" t="s">
        <v>407</v>
      </c>
      <c r="E784" s="54" t="s">
        <v>325</v>
      </c>
      <c r="F784" s="56">
        <v>40685</v>
      </c>
      <c r="G784" s="54" t="s">
        <v>829</v>
      </c>
      <c r="H784" s="46">
        <v>7</v>
      </c>
      <c r="I784" s="49" t="s">
        <v>253</v>
      </c>
      <c r="P784" s="30"/>
    </row>
    <row r="785" spans="1:16" s="35" customFormat="1" ht="12.75" outlineLevel="2">
      <c r="A785" s="48">
        <v>5</v>
      </c>
      <c r="B785" s="47">
        <v>2011</v>
      </c>
      <c r="C785" s="54" t="s">
        <v>363</v>
      </c>
      <c r="D785" s="56" t="s">
        <v>407</v>
      </c>
      <c r="E785" s="54" t="s">
        <v>1380</v>
      </c>
      <c r="F785" s="56">
        <v>40691</v>
      </c>
      <c r="G785" s="54" t="s">
        <v>846</v>
      </c>
      <c r="H785" s="46">
        <v>15</v>
      </c>
      <c r="I785" s="49" t="s">
        <v>1420</v>
      </c>
      <c r="P785" s="30"/>
    </row>
    <row r="786" spans="1:16" s="35" customFormat="1" ht="12.75" outlineLevel="2">
      <c r="A786" s="48">
        <v>5</v>
      </c>
      <c r="B786" s="47">
        <v>2011</v>
      </c>
      <c r="C786" s="54" t="s">
        <v>363</v>
      </c>
      <c r="D786" s="56" t="s">
        <v>407</v>
      </c>
      <c r="E786" s="54" t="s">
        <v>1380</v>
      </c>
      <c r="F786" s="56">
        <v>40691</v>
      </c>
      <c r="G786" s="54" t="s">
        <v>826</v>
      </c>
      <c r="H786" s="46">
        <v>5</v>
      </c>
      <c r="I786" s="49" t="s">
        <v>1421</v>
      </c>
      <c r="P786" s="30"/>
    </row>
    <row r="787" spans="1:16" s="35" customFormat="1" ht="12.75" outlineLevel="2">
      <c r="A787" s="48">
        <v>5</v>
      </c>
      <c r="B787" s="47">
        <v>2011</v>
      </c>
      <c r="C787" s="54" t="s">
        <v>363</v>
      </c>
      <c r="D787" s="56" t="s">
        <v>407</v>
      </c>
      <c r="E787" s="54" t="s">
        <v>1380</v>
      </c>
      <c r="F787" s="56">
        <v>40691</v>
      </c>
      <c r="G787" s="54" t="s">
        <v>827</v>
      </c>
      <c r="H787" s="46">
        <v>5</v>
      </c>
      <c r="I787" s="49" t="s">
        <v>1422</v>
      </c>
      <c r="P787" s="30"/>
    </row>
    <row r="788" spans="1:16" s="35" customFormat="1" ht="12.75" outlineLevel="2">
      <c r="A788" s="48">
        <v>5</v>
      </c>
      <c r="B788" s="47">
        <v>2011</v>
      </c>
      <c r="C788" s="54" t="s">
        <v>363</v>
      </c>
      <c r="D788" s="56" t="s">
        <v>407</v>
      </c>
      <c r="E788" s="54" t="s">
        <v>1380</v>
      </c>
      <c r="F788" s="56">
        <v>40691</v>
      </c>
      <c r="G788" s="54" t="s">
        <v>828</v>
      </c>
      <c r="H788" s="46">
        <v>15</v>
      </c>
      <c r="I788" s="49" t="s">
        <v>1423</v>
      </c>
      <c r="P788" s="30"/>
    </row>
    <row r="789" spans="1:16" s="35" customFormat="1" ht="12.75" outlineLevel="2">
      <c r="A789" s="46">
        <v>10</v>
      </c>
      <c r="B789" s="53">
        <v>2011</v>
      </c>
      <c r="C789" s="54" t="s">
        <v>363</v>
      </c>
      <c r="D789" s="54" t="s">
        <v>407</v>
      </c>
      <c r="E789" s="56" t="s">
        <v>416</v>
      </c>
      <c r="F789" s="56">
        <v>40839</v>
      </c>
      <c r="G789" s="54" t="s">
        <v>922</v>
      </c>
      <c r="H789" s="46">
        <v>7</v>
      </c>
      <c r="I789" s="49" t="s">
        <v>522</v>
      </c>
      <c r="P789" s="30"/>
    </row>
    <row r="790" spans="1:16" s="35" customFormat="1" ht="12.75" outlineLevel="2">
      <c r="A790" s="46">
        <v>10</v>
      </c>
      <c r="B790" s="53">
        <v>2011</v>
      </c>
      <c r="C790" s="54" t="s">
        <v>363</v>
      </c>
      <c r="D790" s="54" t="s">
        <v>407</v>
      </c>
      <c r="E790" s="56" t="s">
        <v>416</v>
      </c>
      <c r="F790" s="56">
        <v>40839</v>
      </c>
      <c r="G790" s="54" t="s">
        <v>923</v>
      </c>
      <c r="H790" s="46">
        <v>7</v>
      </c>
      <c r="I790" s="49" t="s">
        <v>453</v>
      </c>
      <c r="P790" s="30"/>
    </row>
    <row r="791" spans="1:16" s="35" customFormat="1" ht="12.75" outlineLevel="2">
      <c r="A791" s="46">
        <v>10</v>
      </c>
      <c r="B791" s="53">
        <v>2011</v>
      </c>
      <c r="C791" s="54" t="s">
        <v>363</v>
      </c>
      <c r="D791" s="54" t="s">
        <v>407</v>
      </c>
      <c r="E791" s="56" t="s">
        <v>416</v>
      </c>
      <c r="F791" s="56">
        <v>40839</v>
      </c>
      <c r="G791" s="54" t="s">
        <v>924</v>
      </c>
      <c r="H791" s="46">
        <v>3</v>
      </c>
      <c r="I791" s="49" t="s">
        <v>410</v>
      </c>
      <c r="P791" s="30"/>
    </row>
    <row r="792" spans="1:16" s="35" customFormat="1" ht="12.75" outlineLevel="2">
      <c r="A792" s="46">
        <v>10</v>
      </c>
      <c r="B792" s="53">
        <v>2011</v>
      </c>
      <c r="C792" s="54" t="s">
        <v>363</v>
      </c>
      <c r="D792" s="54" t="s">
        <v>407</v>
      </c>
      <c r="E792" s="56" t="s">
        <v>416</v>
      </c>
      <c r="F792" s="56">
        <v>40839</v>
      </c>
      <c r="G792" s="54" t="s">
        <v>925</v>
      </c>
      <c r="H792" s="46">
        <v>10</v>
      </c>
      <c r="I792" s="49" t="s">
        <v>446</v>
      </c>
      <c r="P792" s="30"/>
    </row>
    <row r="793" spans="1:16" s="134" customFormat="1" ht="12.75" outlineLevel="2">
      <c r="A793" s="46">
        <v>10</v>
      </c>
      <c r="B793" s="53">
        <v>2011</v>
      </c>
      <c r="C793" s="54" t="s">
        <v>363</v>
      </c>
      <c r="D793" s="54" t="s">
        <v>407</v>
      </c>
      <c r="E793" s="56" t="s">
        <v>416</v>
      </c>
      <c r="F793" s="56">
        <v>40839</v>
      </c>
      <c r="G793" s="54" t="s">
        <v>926</v>
      </c>
      <c r="H793" s="46">
        <v>7</v>
      </c>
      <c r="I793" s="49" t="s">
        <v>456</v>
      </c>
      <c r="J793" s="35"/>
      <c r="K793" s="35"/>
      <c r="L793" s="35"/>
      <c r="M793" s="35"/>
      <c r="P793" s="101"/>
    </row>
    <row r="794" spans="1:16" s="35" customFormat="1" ht="12.75" outlineLevel="2">
      <c r="A794" s="46">
        <v>10</v>
      </c>
      <c r="B794" s="53">
        <v>2011</v>
      </c>
      <c r="C794" s="54" t="s">
        <v>363</v>
      </c>
      <c r="D794" s="54" t="s">
        <v>407</v>
      </c>
      <c r="E794" s="56" t="s">
        <v>416</v>
      </c>
      <c r="F794" s="56">
        <v>40839</v>
      </c>
      <c r="G794" s="54" t="s">
        <v>927</v>
      </c>
      <c r="H794" s="46">
        <v>3</v>
      </c>
      <c r="I794" s="49" t="s">
        <v>480</v>
      </c>
      <c r="P794" s="30"/>
    </row>
    <row r="795" spans="1:16" s="35" customFormat="1" ht="12.75" outlineLevel="2">
      <c r="A795" s="46">
        <v>10</v>
      </c>
      <c r="B795" s="53">
        <v>2011</v>
      </c>
      <c r="C795" s="54" t="s">
        <v>363</v>
      </c>
      <c r="D795" s="54" t="s">
        <v>407</v>
      </c>
      <c r="E795" s="56" t="s">
        <v>416</v>
      </c>
      <c r="F795" s="56">
        <v>40839</v>
      </c>
      <c r="G795" s="54" t="s">
        <v>928</v>
      </c>
      <c r="H795" s="46">
        <v>7</v>
      </c>
      <c r="I795" s="49" t="s">
        <v>929</v>
      </c>
      <c r="P795" s="30"/>
    </row>
    <row r="796" spans="1:16" s="35" customFormat="1" ht="12.75" outlineLevel="2">
      <c r="A796" s="136">
        <v>5</v>
      </c>
      <c r="B796" s="137">
        <v>2012</v>
      </c>
      <c r="C796" s="138" t="s">
        <v>363</v>
      </c>
      <c r="D796" s="139" t="s">
        <v>407</v>
      </c>
      <c r="E796" s="139" t="s">
        <v>1375</v>
      </c>
      <c r="F796" s="140">
        <v>41031</v>
      </c>
      <c r="G796" s="141" t="s">
        <v>1358</v>
      </c>
      <c r="H796" s="136">
        <v>15</v>
      </c>
      <c r="I796" s="139" t="s">
        <v>1426</v>
      </c>
      <c r="J796" s="142"/>
      <c r="K796" s="142"/>
      <c r="L796" s="142"/>
      <c r="M796" s="142"/>
      <c r="P796" s="30"/>
    </row>
    <row r="797" spans="1:20" s="52" customFormat="1" ht="12.75" outlineLevel="2">
      <c r="A797" s="136">
        <v>5</v>
      </c>
      <c r="B797" s="137">
        <v>2012</v>
      </c>
      <c r="C797" s="138" t="s">
        <v>363</v>
      </c>
      <c r="D797" s="139" t="s">
        <v>407</v>
      </c>
      <c r="E797" s="139" t="s">
        <v>325</v>
      </c>
      <c r="F797" s="140">
        <v>41049</v>
      </c>
      <c r="G797" s="141" t="s">
        <v>1352</v>
      </c>
      <c r="H797" s="136">
        <v>7</v>
      </c>
      <c r="I797" s="139" t="s">
        <v>523</v>
      </c>
      <c r="J797" s="142"/>
      <c r="K797" s="142"/>
      <c r="L797" s="142"/>
      <c r="M797" s="142"/>
      <c r="N797" s="35"/>
      <c r="O797" s="35"/>
      <c r="P797" s="30"/>
      <c r="Q797" s="35"/>
      <c r="R797" s="35"/>
      <c r="S797" s="35"/>
      <c r="T797" s="35"/>
    </row>
    <row r="798" spans="1:20" s="52" customFormat="1" ht="12.75" outlineLevel="2">
      <c r="A798" s="136">
        <v>5</v>
      </c>
      <c r="B798" s="137">
        <v>2012</v>
      </c>
      <c r="C798" s="138" t="s">
        <v>363</v>
      </c>
      <c r="D798" s="139" t="s">
        <v>407</v>
      </c>
      <c r="E798" s="139" t="s">
        <v>325</v>
      </c>
      <c r="F798" s="140">
        <v>41049</v>
      </c>
      <c r="G798" s="141" t="s">
        <v>1353</v>
      </c>
      <c r="H798" s="136">
        <v>10</v>
      </c>
      <c r="I798" s="139" t="s">
        <v>286</v>
      </c>
      <c r="J798" s="142"/>
      <c r="K798" s="142"/>
      <c r="L798" s="142"/>
      <c r="M798" s="142"/>
      <c r="N798" s="35"/>
      <c r="O798" s="35"/>
      <c r="P798" s="30"/>
      <c r="Q798" s="35"/>
      <c r="R798" s="35"/>
      <c r="S798" s="35"/>
      <c r="T798" s="35"/>
    </row>
    <row r="799" spans="1:20" s="188" customFormat="1" ht="12.75" outlineLevel="2">
      <c r="A799" s="136">
        <v>5</v>
      </c>
      <c r="B799" s="137">
        <v>2012</v>
      </c>
      <c r="C799" s="138" t="s">
        <v>363</v>
      </c>
      <c r="D799" s="139" t="s">
        <v>407</v>
      </c>
      <c r="E799" s="139" t="s">
        <v>325</v>
      </c>
      <c r="F799" s="140">
        <v>41049</v>
      </c>
      <c r="G799" s="141" t="s">
        <v>923</v>
      </c>
      <c r="H799" s="136">
        <v>3</v>
      </c>
      <c r="I799" s="139" t="s">
        <v>291</v>
      </c>
      <c r="J799" s="142"/>
      <c r="K799" s="142"/>
      <c r="L799" s="142"/>
      <c r="M799" s="142"/>
      <c r="N799" s="134"/>
      <c r="O799" s="134"/>
      <c r="P799" s="101"/>
      <c r="Q799" s="134"/>
      <c r="R799" s="134"/>
      <c r="S799" s="134"/>
      <c r="T799" s="134"/>
    </row>
    <row r="800" spans="1:20" s="188" customFormat="1" ht="12.75" outlineLevel="2">
      <c r="A800" s="136">
        <v>5</v>
      </c>
      <c r="B800" s="137">
        <v>2012</v>
      </c>
      <c r="C800" s="138" t="s">
        <v>363</v>
      </c>
      <c r="D800" s="139" t="s">
        <v>407</v>
      </c>
      <c r="E800" s="139" t="s">
        <v>325</v>
      </c>
      <c r="F800" s="140">
        <v>41049</v>
      </c>
      <c r="G800" s="141" t="s">
        <v>1354</v>
      </c>
      <c r="H800" s="136">
        <v>7</v>
      </c>
      <c r="I800" s="139" t="s">
        <v>519</v>
      </c>
      <c r="J800" s="142"/>
      <c r="K800" s="142"/>
      <c r="L800" s="142"/>
      <c r="M800" s="142"/>
      <c r="N800" s="134"/>
      <c r="O800" s="134"/>
      <c r="P800" s="101"/>
      <c r="Q800" s="134"/>
      <c r="R800" s="134"/>
      <c r="S800" s="134"/>
      <c r="T800" s="134"/>
    </row>
    <row r="801" spans="1:20" s="188" customFormat="1" ht="12.75" outlineLevel="2">
      <c r="A801" s="136">
        <v>5</v>
      </c>
      <c r="B801" s="137">
        <v>2012</v>
      </c>
      <c r="C801" s="138" t="s">
        <v>363</v>
      </c>
      <c r="D801" s="139" t="s">
        <v>407</v>
      </c>
      <c r="E801" s="139" t="s">
        <v>325</v>
      </c>
      <c r="F801" s="140">
        <v>41049</v>
      </c>
      <c r="G801" s="141" t="s">
        <v>1355</v>
      </c>
      <c r="H801" s="136">
        <v>3</v>
      </c>
      <c r="I801" s="139" t="s">
        <v>332</v>
      </c>
      <c r="J801" s="142"/>
      <c r="K801" s="142"/>
      <c r="L801" s="142"/>
      <c r="M801" s="142"/>
      <c r="N801" s="134"/>
      <c r="O801" s="134"/>
      <c r="P801" s="101"/>
      <c r="Q801" s="134"/>
      <c r="R801" s="134"/>
      <c r="S801" s="134"/>
      <c r="T801" s="134"/>
    </row>
    <row r="802" spans="1:20" s="52" customFormat="1" ht="12.75" outlineLevel="2">
      <c r="A802" s="136">
        <v>5</v>
      </c>
      <c r="B802" s="137">
        <v>2012</v>
      </c>
      <c r="C802" s="138" t="s">
        <v>363</v>
      </c>
      <c r="D802" s="139" t="s">
        <v>407</v>
      </c>
      <c r="E802" s="139" t="s">
        <v>325</v>
      </c>
      <c r="F802" s="140">
        <v>41049</v>
      </c>
      <c r="G802" s="141" t="s">
        <v>1356</v>
      </c>
      <c r="H802" s="136">
        <v>10</v>
      </c>
      <c r="I802" s="139" t="s">
        <v>1357</v>
      </c>
      <c r="J802" s="142"/>
      <c r="K802" s="142"/>
      <c r="L802" s="142"/>
      <c r="M802" s="142"/>
      <c r="N802" s="35"/>
      <c r="O802" s="35"/>
      <c r="P802" s="30"/>
      <c r="Q802" s="35"/>
      <c r="R802" s="35"/>
      <c r="S802" s="35"/>
      <c r="T802" s="35"/>
    </row>
    <row r="803" spans="1:20" s="52" customFormat="1" ht="12.75" outlineLevel="2">
      <c r="A803" s="136">
        <v>5</v>
      </c>
      <c r="B803" s="137">
        <v>2012</v>
      </c>
      <c r="C803" s="138" t="s">
        <v>363</v>
      </c>
      <c r="D803" s="139" t="s">
        <v>407</v>
      </c>
      <c r="E803" s="139" t="s">
        <v>325</v>
      </c>
      <c r="F803" s="140">
        <v>41049</v>
      </c>
      <c r="G803" s="141" t="s">
        <v>1358</v>
      </c>
      <c r="H803" s="136">
        <v>10</v>
      </c>
      <c r="I803" s="139" t="s">
        <v>236</v>
      </c>
      <c r="J803" s="142"/>
      <c r="K803" s="142"/>
      <c r="L803" s="142"/>
      <c r="M803" s="142"/>
      <c r="N803" s="35"/>
      <c r="O803" s="35"/>
      <c r="P803" s="30"/>
      <c r="Q803" s="35"/>
      <c r="R803" s="35"/>
      <c r="S803" s="35"/>
      <c r="T803" s="35"/>
    </row>
    <row r="804" spans="1:20" s="52" customFormat="1" ht="12.75" outlineLevel="2">
      <c r="A804" s="136">
        <v>5</v>
      </c>
      <c r="B804" s="137">
        <v>2012</v>
      </c>
      <c r="C804" s="138" t="s">
        <v>363</v>
      </c>
      <c r="D804" s="139" t="s">
        <v>407</v>
      </c>
      <c r="E804" s="139" t="s">
        <v>325</v>
      </c>
      <c r="F804" s="140">
        <v>41049</v>
      </c>
      <c r="G804" s="141" t="s">
        <v>1359</v>
      </c>
      <c r="H804" s="136">
        <v>7</v>
      </c>
      <c r="I804" s="139" t="s">
        <v>253</v>
      </c>
      <c r="J804" s="142"/>
      <c r="K804" s="142"/>
      <c r="L804" s="142"/>
      <c r="M804" s="142"/>
      <c r="N804" s="35"/>
      <c r="O804" s="35"/>
      <c r="P804" s="30"/>
      <c r="Q804" s="35"/>
      <c r="R804" s="35"/>
      <c r="S804" s="35"/>
      <c r="T804" s="35"/>
    </row>
    <row r="805" spans="1:20" s="52" customFormat="1" ht="12.75" outlineLevel="2">
      <c r="A805" s="136">
        <v>5</v>
      </c>
      <c r="B805" s="137">
        <v>2012</v>
      </c>
      <c r="C805" s="138" t="s">
        <v>363</v>
      </c>
      <c r="D805" s="139" t="s">
        <v>407</v>
      </c>
      <c r="E805" s="139" t="s">
        <v>1375</v>
      </c>
      <c r="F805" s="140">
        <v>41055</v>
      </c>
      <c r="G805" s="141" t="s">
        <v>1424</v>
      </c>
      <c r="H805" s="136">
        <v>15</v>
      </c>
      <c r="I805" s="139" t="s">
        <v>1425</v>
      </c>
      <c r="J805" s="142"/>
      <c r="K805" s="142"/>
      <c r="L805" s="142"/>
      <c r="M805" s="142"/>
      <c r="N805" s="35"/>
      <c r="O805" s="35"/>
      <c r="P805" s="30"/>
      <c r="Q805" s="35"/>
      <c r="R805" s="35"/>
      <c r="S805" s="35"/>
      <c r="T805" s="35"/>
    </row>
    <row r="806" spans="1:16" s="35" customFormat="1" ht="12.75" outlineLevel="2">
      <c r="A806" s="101">
        <v>10</v>
      </c>
      <c r="B806" s="131">
        <v>2012</v>
      </c>
      <c r="C806" s="132" t="s">
        <v>363</v>
      </c>
      <c r="D806" s="132" t="s">
        <v>407</v>
      </c>
      <c r="E806" s="133" t="s">
        <v>416</v>
      </c>
      <c r="F806" s="143">
        <v>41196</v>
      </c>
      <c r="G806" s="132" t="s">
        <v>1550</v>
      </c>
      <c r="H806" s="101">
        <v>10</v>
      </c>
      <c r="I806" s="134" t="s">
        <v>449</v>
      </c>
      <c r="J806" s="105"/>
      <c r="K806" s="105"/>
      <c r="L806" s="105"/>
      <c r="M806" s="105"/>
      <c r="P806" s="30"/>
    </row>
    <row r="807" spans="1:16" s="35" customFormat="1" ht="12.75" outlineLevel="2">
      <c r="A807" s="101">
        <v>10</v>
      </c>
      <c r="B807" s="131">
        <v>2012</v>
      </c>
      <c r="C807" s="132" t="s">
        <v>363</v>
      </c>
      <c r="D807" s="132" t="s">
        <v>407</v>
      </c>
      <c r="E807" s="133" t="s">
        <v>416</v>
      </c>
      <c r="F807" s="143">
        <v>41196</v>
      </c>
      <c r="G807" s="132" t="s">
        <v>1551</v>
      </c>
      <c r="H807" s="101">
        <v>10</v>
      </c>
      <c r="I807" s="134" t="s">
        <v>446</v>
      </c>
      <c r="J807" s="105"/>
      <c r="K807" s="105"/>
      <c r="L807" s="105"/>
      <c r="M807" s="105"/>
      <c r="P807" s="30"/>
    </row>
    <row r="808" spans="1:20" s="52" customFormat="1" ht="12.75" outlineLevel="2">
      <c r="A808" s="101">
        <v>10</v>
      </c>
      <c r="B808" s="131">
        <v>2012</v>
      </c>
      <c r="C808" s="132" t="s">
        <v>363</v>
      </c>
      <c r="D808" s="132" t="s">
        <v>407</v>
      </c>
      <c r="E808" s="133" t="s">
        <v>416</v>
      </c>
      <c r="F808" s="143">
        <v>41196</v>
      </c>
      <c r="G808" s="132" t="s">
        <v>1552</v>
      </c>
      <c r="H808" s="101">
        <v>3</v>
      </c>
      <c r="I808" s="134" t="s">
        <v>447</v>
      </c>
      <c r="J808" s="105"/>
      <c r="K808" s="105"/>
      <c r="L808" s="105"/>
      <c r="M808" s="105"/>
      <c r="N808" s="35"/>
      <c r="O808" s="35"/>
      <c r="P808" s="30"/>
      <c r="Q808" s="35"/>
      <c r="R808" s="35"/>
      <c r="S808" s="35"/>
      <c r="T808" s="35"/>
    </row>
    <row r="809" spans="1:16" s="35" customFormat="1" ht="12.75" outlineLevel="2">
      <c r="A809" s="101">
        <v>10</v>
      </c>
      <c r="B809" s="131">
        <v>2012</v>
      </c>
      <c r="C809" s="132" t="s">
        <v>363</v>
      </c>
      <c r="D809" s="132" t="s">
        <v>407</v>
      </c>
      <c r="E809" s="133" t="s">
        <v>416</v>
      </c>
      <c r="F809" s="143">
        <v>41196</v>
      </c>
      <c r="G809" s="132" t="s">
        <v>1553</v>
      </c>
      <c r="H809" s="101">
        <v>10</v>
      </c>
      <c r="I809" s="134" t="s">
        <v>664</v>
      </c>
      <c r="J809" s="105"/>
      <c r="K809" s="105"/>
      <c r="L809" s="105"/>
      <c r="M809" s="105"/>
      <c r="P809" s="30"/>
    </row>
    <row r="810" spans="1:20" s="52" customFormat="1" ht="12.75" outlineLevel="2">
      <c r="A810" s="101">
        <v>10</v>
      </c>
      <c r="B810" s="131">
        <v>2012</v>
      </c>
      <c r="C810" s="132" t="s">
        <v>363</v>
      </c>
      <c r="D810" s="132" t="s">
        <v>407</v>
      </c>
      <c r="E810" s="133" t="s">
        <v>416</v>
      </c>
      <c r="F810" s="143">
        <v>41196</v>
      </c>
      <c r="G810" s="132" t="s">
        <v>1554</v>
      </c>
      <c r="H810" s="101">
        <v>10</v>
      </c>
      <c r="I810" s="134" t="s">
        <v>473</v>
      </c>
      <c r="J810" s="105"/>
      <c r="K810" s="105"/>
      <c r="L810" s="105"/>
      <c r="M810" s="105"/>
      <c r="N810" s="35"/>
      <c r="O810" s="35"/>
      <c r="P810" s="30"/>
      <c r="Q810" s="35"/>
      <c r="R810" s="35"/>
      <c r="S810" s="35"/>
      <c r="T810" s="35"/>
    </row>
    <row r="811" spans="1:16" s="35" customFormat="1" ht="12.75" outlineLevel="2">
      <c r="A811" s="101">
        <v>10</v>
      </c>
      <c r="B811" s="131">
        <v>2012</v>
      </c>
      <c r="C811" s="132" t="s">
        <v>363</v>
      </c>
      <c r="D811" s="132" t="s">
        <v>407</v>
      </c>
      <c r="E811" s="133" t="s">
        <v>416</v>
      </c>
      <c r="F811" s="143">
        <v>41196</v>
      </c>
      <c r="G811" s="132" t="s">
        <v>1555</v>
      </c>
      <c r="H811" s="101">
        <v>10</v>
      </c>
      <c r="I811" s="134" t="s">
        <v>475</v>
      </c>
      <c r="J811" s="105"/>
      <c r="K811" s="105"/>
      <c r="L811" s="105"/>
      <c r="M811" s="105"/>
      <c r="P811" s="30"/>
    </row>
    <row r="812" spans="1:16" s="35" customFormat="1" ht="12.75" outlineLevel="2">
      <c r="A812" s="101">
        <v>10</v>
      </c>
      <c r="B812" s="131">
        <v>2012</v>
      </c>
      <c r="C812" s="132" t="s">
        <v>363</v>
      </c>
      <c r="D812" s="132" t="s">
        <v>407</v>
      </c>
      <c r="E812" s="133" t="s">
        <v>416</v>
      </c>
      <c r="F812" s="143">
        <v>41196</v>
      </c>
      <c r="G812" s="132" t="s">
        <v>1556</v>
      </c>
      <c r="H812" s="101">
        <v>7</v>
      </c>
      <c r="I812" s="134" t="s">
        <v>448</v>
      </c>
      <c r="J812" s="105"/>
      <c r="K812" s="105"/>
      <c r="L812" s="105"/>
      <c r="M812" s="105"/>
      <c r="P812" s="30"/>
    </row>
    <row r="813" spans="1:16" s="35" customFormat="1" ht="12.75" outlineLevel="2">
      <c r="A813" s="101">
        <v>10</v>
      </c>
      <c r="B813" s="131">
        <v>2012</v>
      </c>
      <c r="C813" s="132" t="s">
        <v>363</v>
      </c>
      <c r="D813" s="132" t="s">
        <v>407</v>
      </c>
      <c r="E813" s="133" t="s">
        <v>416</v>
      </c>
      <c r="F813" s="143">
        <v>41196</v>
      </c>
      <c r="G813" s="132" t="s">
        <v>1557</v>
      </c>
      <c r="H813" s="101">
        <v>10</v>
      </c>
      <c r="I813" s="134" t="s">
        <v>206</v>
      </c>
      <c r="J813" s="105"/>
      <c r="K813" s="105"/>
      <c r="L813" s="105"/>
      <c r="M813" s="105"/>
      <c r="P813" s="30"/>
    </row>
    <row r="814" spans="1:16" s="35" customFormat="1" ht="12.75" outlineLevel="2">
      <c r="A814" s="101">
        <v>10</v>
      </c>
      <c r="B814" s="131">
        <v>2012</v>
      </c>
      <c r="C814" s="132" t="s">
        <v>363</v>
      </c>
      <c r="D814" s="132" t="s">
        <v>407</v>
      </c>
      <c r="E814" s="133" t="s">
        <v>416</v>
      </c>
      <c r="F814" s="143">
        <v>41196</v>
      </c>
      <c r="G814" s="132" t="s">
        <v>1558</v>
      </c>
      <c r="H814" s="101">
        <v>7</v>
      </c>
      <c r="I814" s="134" t="s">
        <v>929</v>
      </c>
      <c r="J814" s="105"/>
      <c r="K814" s="105"/>
      <c r="L814" s="105"/>
      <c r="M814" s="105"/>
      <c r="P814" s="30"/>
    </row>
    <row r="815" spans="1:20" s="52" customFormat="1" ht="12.75" outlineLevel="2">
      <c r="A815" s="101">
        <v>10</v>
      </c>
      <c r="B815" s="131">
        <v>2012</v>
      </c>
      <c r="C815" s="132" t="s">
        <v>363</v>
      </c>
      <c r="D815" s="132" t="s">
        <v>407</v>
      </c>
      <c r="E815" s="133" t="s">
        <v>416</v>
      </c>
      <c r="F815" s="143">
        <v>41196</v>
      </c>
      <c r="G815" s="132" t="s">
        <v>1559</v>
      </c>
      <c r="H815" s="101">
        <v>3</v>
      </c>
      <c r="I815" s="134" t="s">
        <v>217</v>
      </c>
      <c r="J815" s="105"/>
      <c r="K815" s="105"/>
      <c r="L815" s="105"/>
      <c r="M815" s="105"/>
      <c r="N815" s="35"/>
      <c r="O815" s="35"/>
      <c r="P815" s="30"/>
      <c r="Q815" s="35"/>
      <c r="R815" s="35"/>
      <c r="S815" s="35"/>
      <c r="T815" s="35"/>
    </row>
    <row r="816" spans="1:16" s="142" customFormat="1" ht="12.75" outlineLevel="2">
      <c r="A816" s="101">
        <v>10</v>
      </c>
      <c r="B816" s="131">
        <v>2012</v>
      </c>
      <c r="C816" s="132" t="s">
        <v>363</v>
      </c>
      <c r="D816" s="132" t="s">
        <v>407</v>
      </c>
      <c r="E816" s="133" t="s">
        <v>416</v>
      </c>
      <c r="F816" s="143">
        <v>41196</v>
      </c>
      <c r="G816" s="132" t="s">
        <v>1542</v>
      </c>
      <c r="H816" s="101">
        <v>10</v>
      </c>
      <c r="I816" s="134" t="s">
        <v>72</v>
      </c>
      <c r="J816" s="105"/>
      <c r="K816" s="105"/>
      <c r="L816" s="105"/>
      <c r="M816" s="105"/>
      <c r="P816" s="161"/>
    </row>
    <row r="817" spans="1:16" s="142" customFormat="1" ht="12.75" outlineLevel="1">
      <c r="A817" s="101"/>
      <c r="B817" s="131"/>
      <c r="C817" s="132"/>
      <c r="D817" s="132" t="s">
        <v>412</v>
      </c>
      <c r="E817" s="133"/>
      <c r="F817" s="143"/>
      <c r="G817" s="132"/>
      <c r="H817" s="101">
        <f>SUBTOTAL(9,H740:H816)</f>
        <v>609</v>
      </c>
      <c r="I817" s="134"/>
      <c r="J817" s="105"/>
      <c r="K817" s="105"/>
      <c r="L817" s="105"/>
      <c r="M817" s="105"/>
      <c r="P817" s="161"/>
    </row>
    <row r="818" spans="1:16" s="142" customFormat="1" ht="12.75" outlineLevel="2">
      <c r="A818" s="50">
        <v>11</v>
      </c>
      <c r="B818" s="51">
        <v>2010</v>
      </c>
      <c r="C818" s="148" t="s">
        <v>362</v>
      </c>
      <c r="D818" s="52" t="s">
        <v>186</v>
      </c>
      <c r="E818" s="52" t="s">
        <v>416</v>
      </c>
      <c r="F818" s="75">
        <v>40503</v>
      </c>
      <c r="G818" s="149" t="s">
        <v>685</v>
      </c>
      <c r="H818" s="50">
        <v>10</v>
      </c>
      <c r="I818" s="52" t="s">
        <v>473</v>
      </c>
      <c r="J818" s="35"/>
      <c r="K818" s="35"/>
      <c r="L818" s="35"/>
      <c r="M818" s="35"/>
      <c r="P818" s="161"/>
    </row>
    <row r="819" spans="1:16" s="142" customFormat="1" ht="12.75" outlineLevel="2">
      <c r="A819" s="46">
        <v>10</v>
      </c>
      <c r="B819" s="53">
        <v>2011</v>
      </c>
      <c r="C819" s="54" t="s">
        <v>362</v>
      </c>
      <c r="D819" s="54" t="s">
        <v>186</v>
      </c>
      <c r="E819" s="56" t="s">
        <v>416</v>
      </c>
      <c r="F819" s="56">
        <v>40839</v>
      </c>
      <c r="G819" s="54" t="s">
        <v>930</v>
      </c>
      <c r="H819" s="46">
        <v>7</v>
      </c>
      <c r="I819" s="49" t="s">
        <v>78</v>
      </c>
      <c r="J819" s="35"/>
      <c r="K819" s="35"/>
      <c r="L819" s="35"/>
      <c r="M819" s="35"/>
      <c r="P819" s="161"/>
    </row>
    <row r="820" spans="1:16" s="142" customFormat="1" ht="12.75" outlineLevel="1">
      <c r="A820" s="46"/>
      <c r="B820" s="53"/>
      <c r="C820" s="54"/>
      <c r="D820" s="54" t="s">
        <v>187</v>
      </c>
      <c r="E820" s="56"/>
      <c r="F820" s="56"/>
      <c r="G820" s="54"/>
      <c r="H820" s="46">
        <f>SUBTOTAL(9,H818:H819)</f>
        <v>17</v>
      </c>
      <c r="I820" s="49"/>
      <c r="J820" s="35"/>
      <c r="K820" s="35"/>
      <c r="L820" s="35"/>
      <c r="M820" s="35"/>
      <c r="P820" s="161"/>
    </row>
    <row r="821" spans="1:16" s="142" customFormat="1" ht="12.75" outlineLevel="2">
      <c r="A821" s="30">
        <v>3</v>
      </c>
      <c r="B821" s="31">
        <v>2010</v>
      </c>
      <c r="C821" s="32" t="s">
        <v>363</v>
      </c>
      <c r="D821" s="32" t="s">
        <v>352</v>
      </c>
      <c r="E821" s="33" t="s">
        <v>422</v>
      </c>
      <c r="F821" s="33">
        <v>40244</v>
      </c>
      <c r="G821" s="32" t="s">
        <v>56</v>
      </c>
      <c r="H821" s="30">
        <v>3</v>
      </c>
      <c r="I821" s="32" t="s">
        <v>57</v>
      </c>
      <c r="J821" s="35"/>
      <c r="K821" s="35"/>
      <c r="L821" s="35"/>
      <c r="M821" s="35"/>
      <c r="P821" s="161"/>
    </row>
    <row r="822" spans="1:16" s="142" customFormat="1" ht="12.75" outlineLevel="2">
      <c r="A822" s="30">
        <v>3</v>
      </c>
      <c r="B822" s="31">
        <v>2010</v>
      </c>
      <c r="C822" s="32" t="s">
        <v>363</v>
      </c>
      <c r="D822" s="32" t="s">
        <v>352</v>
      </c>
      <c r="E822" s="33" t="s">
        <v>315</v>
      </c>
      <c r="F822" s="33">
        <v>40250</v>
      </c>
      <c r="G822" s="32" t="s">
        <v>299</v>
      </c>
      <c r="H822" s="30">
        <v>5</v>
      </c>
      <c r="I822" s="32" t="s">
        <v>405</v>
      </c>
      <c r="J822" s="35"/>
      <c r="K822" s="35"/>
      <c r="L822" s="35"/>
      <c r="M822" s="35"/>
      <c r="P822" s="161"/>
    </row>
    <row r="823" spans="1:16" s="142" customFormat="1" ht="12.75" outlineLevel="2">
      <c r="A823" s="30">
        <v>3</v>
      </c>
      <c r="B823" s="31">
        <v>2010</v>
      </c>
      <c r="C823" s="32" t="s">
        <v>363</v>
      </c>
      <c r="D823" s="32" t="s">
        <v>352</v>
      </c>
      <c r="E823" s="33" t="s">
        <v>366</v>
      </c>
      <c r="F823" s="33">
        <v>40321</v>
      </c>
      <c r="G823" s="32" t="s">
        <v>593</v>
      </c>
      <c r="H823" s="30">
        <v>10</v>
      </c>
      <c r="I823" s="35" t="s">
        <v>289</v>
      </c>
      <c r="J823" s="35"/>
      <c r="K823" s="35"/>
      <c r="L823" s="35"/>
      <c r="M823" s="35"/>
      <c r="P823" s="161"/>
    </row>
    <row r="824" spans="1:16" s="142" customFormat="1" ht="12.75" outlineLevel="2">
      <c r="A824" s="30">
        <v>7</v>
      </c>
      <c r="B824" s="31">
        <v>2010</v>
      </c>
      <c r="C824" s="32" t="s">
        <v>363</v>
      </c>
      <c r="D824" s="32" t="s">
        <v>352</v>
      </c>
      <c r="E824" s="33" t="s">
        <v>399</v>
      </c>
      <c r="F824" s="33">
        <v>40363</v>
      </c>
      <c r="G824" s="32" t="s">
        <v>131</v>
      </c>
      <c r="H824" s="30">
        <v>5</v>
      </c>
      <c r="I824" s="32" t="s">
        <v>364</v>
      </c>
      <c r="J824" s="35"/>
      <c r="K824" s="35"/>
      <c r="L824" s="35"/>
      <c r="M824" s="35"/>
      <c r="P824" s="161"/>
    </row>
    <row r="825" spans="1:16" s="142" customFormat="1" ht="12.75" outlineLevel="2">
      <c r="A825" s="46">
        <v>3</v>
      </c>
      <c r="B825" s="47">
        <v>2011</v>
      </c>
      <c r="C825" s="54" t="s">
        <v>363</v>
      </c>
      <c r="D825" s="47" t="s">
        <v>352</v>
      </c>
      <c r="E825" s="54" t="s">
        <v>422</v>
      </c>
      <c r="F825" s="56">
        <v>40608</v>
      </c>
      <c r="G825" s="144" t="s">
        <v>593</v>
      </c>
      <c r="H825" s="46">
        <v>7</v>
      </c>
      <c r="I825" s="49" t="s">
        <v>183</v>
      </c>
      <c r="J825" s="35"/>
      <c r="K825" s="35"/>
      <c r="L825" s="35"/>
      <c r="M825" s="35"/>
      <c r="P825" s="161"/>
    </row>
    <row r="826" spans="1:16" s="142" customFormat="1" ht="12.75" outlineLevel="2">
      <c r="A826" s="46">
        <v>3</v>
      </c>
      <c r="B826" s="47">
        <v>2011</v>
      </c>
      <c r="C826" s="54" t="s">
        <v>363</v>
      </c>
      <c r="D826" s="47" t="s">
        <v>352</v>
      </c>
      <c r="E826" s="54" t="s">
        <v>315</v>
      </c>
      <c r="F826" s="56">
        <v>40614</v>
      </c>
      <c r="G826" s="144" t="s">
        <v>765</v>
      </c>
      <c r="H826" s="46">
        <v>10</v>
      </c>
      <c r="I826" s="49" t="s">
        <v>379</v>
      </c>
      <c r="J826" s="35"/>
      <c r="K826" s="35"/>
      <c r="L826" s="35"/>
      <c r="M826" s="35"/>
      <c r="P826" s="161"/>
    </row>
    <row r="827" spans="1:16" s="142" customFormat="1" ht="12.75" outlineLevel="2">
      <c r="A827" s="46">
        <v>3</v>
      </c>
      <c r="B827" s="47">
        <v>2011</v>
      </c>
      <c r="C827" s="54" t="s">
        <v>363</v>
      </c>
      <c r="D827" s="47" t="s">
        <v>352</v>
      </c>
      <c r="E827" s="54" t="s">
        <v>317</v>
      </c>
      <c r="F827" s="56">
        <v>40614</v>
      </c>
      <c r="G827" s="144" t="s">
        <v>593</v>
      </c>
      <c r="H827" s="46">
        <v>10</v>
      </c>
      <c r="I827" s="49" t="s">
        <v>396</v>
      </c>
      <c r="J827" s="35"/>
      <c r="K827" s="35"/>
      <c r="L827" s="35"/>
      <c r="M827" s="35"/>
      <c r="P827" s="161"/>
    </row>
    <row r="828" spans="1:16" s="35" customFormat="1" ht="12.75" outlineLevel="2">
      <c r="A828" s="46">
        <v>7</v>
      </c>
      <c r="B828" s="47">
        <v>2011</v>
      </c>
      <c r="C828" s="54" t="s">
        <v>363</v>
      </c>
      <c r="D828" s="47" t="s">
        <v>352</v>
      </c>
      <c r="E828" s="54" t="s">
        <v>399</v>
      </c>
      <c r="F828" s="56">
        <v>40727</v>
      </c>
      <c r="G828" s="144" t="s">
        <v>856</v>
      </c>
      <c r="H828" s="46">
        <v>10</v>
      </c>
      <c r="I828" s="49" t="s">
        <v>379</v>
      </c>
      <c r="P828" s="30"/>
    </row>
    <row r="829" spans="1:16" s="35" customFormat="1" ht="12.75" outlineLevel="2">
      <c r="A829" s="101">
        <v>2</v>
      </c>
      <c r="B829" s="102">
        <v>2012</v>
      </c>
      <c r="C829" s="132" t="s">
        <v>363</v>
      </c>
      <c r="D829" s="102" t="s">
        <v>352</v>
      </c>
      <c r="E829" s="132" t="s">
        <v>386</v>
      </c>
      <c r="F829" s="133">
        <v>40958</v>
      </c>
      <c r="G829" s="170" t="s">
        <v>856</v>
      </c>
      <c r="H829" s="101">
        <v>5</v>
      </c>
      <c r="I829" s="134" t="s">
        <v>364</v>
      </c>
      <c r="P829" s="30"/>
    </row>
    <row r="830" spans="1:16" s="35" customFormat="1" ht="12.75" outlineLevel="2">
      <c r="A830" s="101">
        <v>2</v>
      </c>
      <c r="B830" s="102">
        <v>2012</v>
      </c>
      <c r="C830" s="132" t="s">
        <v>363</v>
      </c>
      <c r="D830" s="102" t="s">
        <v>352</v>
      </c>
      <c r="E830" s="132" t="s">
        <v>386</v>
      </c>
      <c r="F830" s="133">
        <v>40958</v>
      </c>
      <c r="G830" s="170" t="s">
        <v>765</v>
      </c>
      <c r="H830" s="101">
        <v>5</v>
      </c>
      <c r="I830" s="134" t="s">
        <v>396</v>
      </c>
      <c r="P830" s="30"/>
    </row>
    <row r="831" spans="1:16" s="35" customFormat="1" ht="12.75" outlineLevel="2">
      <c r="A831" s="101">
        <v>3</v>
      </c>
      <c r="B831" s="131">
        <v>2012</v>
      </c>
      <c r="C831" s="132" t="s">
        <v>363</v>
      </c>
      <c r="D831" s="132" t="s">
        <v>352</v>
      </c>
      <c r="E831" s="133" t="s">
        <v>422</v>
      </c>
      <c r="F831" s="133">
        <v>40972</v>
      </c>
      <c r="G831" s="132" t="s">
        <v>1057</v>
      </c>
      <c r="H831" s="101">
        <v>7</v>
      </c>
      <c r="I831" s="134" t="s">
        <v>183</v>
      </c>
      <c r="P831" s="30"/>
    </row>
    <row r="832" spans="1:16" s="35" customFormat="1" ht="12.75" outlineLevel="2">
      <c r="A832" s="101">
        <v>3</v>
      </c>
      <c r="B832" s="131">
        <v>2012</v>
      </c>
      <c r="C832" s="132" t="s">
        <v>363</v>
      </c>
      <c r="D832" s="132" t="s">
        <v>352</v>
      </c>
      <c r="E832" s="133" t="s">
        <v>422</v>
      </c>
      <c r="F832" s="133">
        <v>40972</v>
      </c>
      <c r="G832" s="132" t="s">
        <v>765</v>
      </c>
      <c r="H832" s="101">
        <v>3</v>
      </c>
      <c r="I832" s="134" t="s">
        <v>1058</v>
      </c>
      <c r="P832" s="30"/>
    </row>
    <row r="833" spans="1:16" s="35" customFormat="1" ht="12.75" outlineLevel="2">
      <c r="A833" s="101">
        <v>3</v>
      </c>
      <c r="B833" s="131">
        <v>2012</v>
      </c>
      <c r="C833" s="132" t="s">
        <v>363</v>
      </c>
      <c r="D833" s="132" t="s">
        <v>352</v>
      </c>
      <c r="E833" s="133" t="s">
        <v>422</v>
      </c>
      <c r="F833" s="133">
        <v>40972</v>
      </c>
      <c r="G833" s="132" t="s">
        <v>1016</v>
      </c>
      <c r="H833" s="101">
        <v>7</v>
      </c>
      <c r="I833" s="134" t="s">
        <v>88</v>
      </c>
      <c r="K833" s="49"/>
      <c r="L833" s="49"/>
      <c r="M833" s="49"/>
      <c r="P833" s="30"/>
    </row>
    <row r="834" spans="1:16" s="35" customFormat="1" ht="12.75" outlineLevel="2">
      <c r="A834" s="101">
        <v>3</v>
      </c>
      <c r="B834" s="131">
        <v>2012</v>
      </c>
      <c r="C834" s="132" t="s">
        <v>363</v>
      </c>
      <c r="D834" s="132" t="s">
        <v>352</v>
      </c>
      <c r="E834" s="133" t="s">
        <v>315</v>
      </c>
      <c r="F834" s="133">
        <v>40978</v>
      </c>
      <c r="G834" s="132" t="s">
        <v>765</v>
      </c>
      <c r="H834" s="101">
        <v>5</v>
      </c>
      <c r="I834" s="134" t="s">
        <v>396</v>
      </c>
      <c r="K834" s="49"/>
      <c r="L834" s="49"/>
      <c r="M834" s="49"/>
      <c r="P834" s="30"/>
    </row>
    <row r="835" spans="1:16" s="35" customFormat="1" ht="12.75" outlineLevel="1">
      <c r="A835" s="101"/>
      <c r="B835" s="131"/>
      <c r="C835" s="132"/>
      <c r="D835" s="132" t="s">
        <v>353</v>
      </c>
      <c r="E835" s="133"/>
      <c r="F835" s="133"/>
      <c r="G835" s="132"/>
      <c r="H835" s="101">
        <f>SUBTOTAL(9,H821:H834)</f>
        <v>92</v>
      </c>
      <c r="I835" s="134"/>
      <c r="K835" s="49"/>
      <c r="L835" s="49"/>
      <c r="M835" s="49"/>
      <c r="P835" s="30"/>
    </row>
    <row r="836" spans="1:16" s="35" customFormat="1" ht="12.75" outlineLevel="2">
      <c r="A836" s="46">
        <v>10</v>
      </c>
      <c r="B836" s="53">
        <v>2011</v>
      </c>
      <c r="C836" s="54" t="s">
        <v>362</v>
      </c>
      <c r="D836" s="54" t="s">
        <v>159</v>
      </c>
      <c r="E836" s="56" t="s">
        <v>416</v>
      </c>
      <c r="F836" s="56">
        <v>40839</v>
      </c>
      <c r="G836" s="54" t="s">
        <v>931</v>
      </c>
      <c r="H836" s="46">
        <v>7</v>
      </c>
      <c r="I836" s="49" t="s">
        <v>409</v>
      </c>
      <c r="P836" s="30"/>
    </row>
    <row r="837" spans="1:16" s="35" customFormat="1" ht="12.75" outlineLevel="2">
      <c r="A837" s="101">
        <v>3</v>
      </c>
      <c r="B837" s="131">
        <v>2012</v>
      </c>
      <c r="C837" s="132" t="s">
        <v>362</v>
      </c>
      <c r="D837" s="132" t="s">
        <v>159</v>
      </c>
      <c r="E837" s="133" t="s">
        <v>422</v>
      </c>
      <c r="F837" s="133">
        <v>40972</v>
      </c>
      <c r="G837" s="132" t="s">
        <v>1059</v>
      </c>
      <c r="H837" s="101">
        <v>7</v>
      </c>
      <c r="I837" s="134" t="s">
        <v>1060</v>
      </c>
      <c r="P837" s="30"/>
    </row>
    <row r="838" spans="1:16" s="35" customFormat="1" ht="12.75" outlineLevel="1">
      <c r="A838" s="101"/>
      <c r="B838" s="131"/>
      <c r="C838" s="132"/>
      <c r="D838" s="132" t="s">
        <v>160</v>
      </c>
      <c r="E838" s="133"/>
      <c r="F838" s="133"/>
      <c r="G838" s="132"/>
      <c r="H838" s="101">
        <f>SUBTOTAL(9,H836:H837)</f>
        <v>14</v>
      </c>
      <c r="I838" s="134"/>
      <c r="P838" s="30"/>
    </row>
    <row r="839" spans="1:16" s="35" customFormat="1" ht="12.75" outlineLevel="2">
      <c r="A839" s="46">
        <v>11</v>
      </c>
      <c r="B839" s="53">
        <v>2011</v>
      </c>
      <c r="C839" s="54" t="s">
        <v>428</v>
      </c>
      <c r="D839" s="54" t="s">
        <v>966</v>
      </c>
      <c r="E839" s="56" t="s">
        <v>393</v>
      </c>
      <c r="F839" s="56">
        <v>40848</v>
      </c>
      <c r="G839" s="54" t="s">
        <v>967</v>
      </c>
      <c r="H839" s="46">
        <v>5</v>
      </c>
      <c r="I839" s="49" t="s">
        <v>463</v>
      </c>
      <c r="P839" s="30"/>
    </row>
    <row r="840" spans="1:16" s="35" customFormat="1" ht="12.75" outlineLevel="1">
      <c r="A840" s="46"/>
      <c r="B840" s="53"/>
      <c r="C840" s="54"/>
      <c r="D840" s="54" t="s">
        <v>968</v>
      </c>
      <c r="E840" s="56"/>
      <c r="F840" s="56"/>
      <c r="G840" s="54"/>
      <c r="H840" s="46">
        <f>SUBTOTAL(9,H839:H839)</f>
        <v>5</v>
      </c>
      <c r="I840" s="49"/>
      <c r="P840" s="30"/>
    </row>
    <row r="841" spans="1:16" s="35" customFormat="1" ht="12.75" outlineLevel="2">
      <c r="A841" s="48">
        <v>5</v>
      </c>
      <c r="B841" s="47">
        <v>2011</v>
      </c>
      <c r="C841" s="54" t="s">
        <v>362</v>
      </c>
      <c r="D841" s="56" t="s">
        <v>830</v>
      </c>
      <c r="E841" s="54" t="s">
        <v>325</v>
      </c>
      <c r="F841" s="56">
        <v>40685</v>
      </c>
      <c r="G841" s="54" t="s">
        <v>831</v>
      </c>
      <c r="H841" s="46">
        <v>3</v>
      </c>
      <c r="I841" s="49" t="s">
        <v>332</v>
      </c>
      <c r="P841" s="30"/>
    </row>
    <row r="842" spans="1:16" s="35" customFormat="1" ht="12.75" outlineLevel="2">
      <c r="A842" s="46">
        <v>10</v>
      </c>
      <c r="B842" s="53">
        <v>2011</v>
      </c>
      <c r="C842" s="54" t="s">
        <v>362</v>
      </c>
      <c r="D842" s="54" t="s">
        <v>830</v>
      </c>
      <c r="E842" s="56" t="s">
        <v>416</v>
      </c>
      <c r="F842" s="56">
        <v>40839</v>
      </c>
      <c r="G842" s="54" t="s">
        <v>932</v>
      </c>
      <c r="H842" s="46">
        <v>3</v>
      </c>
      <c r="I842" s="49" t="s">
        <v>933</v>
      </c>
      <c r="P842" s="30"/>
    </row>
    <row r="843" spans="1:16" s="35" customFormat="1" ht="12.75" outlineLevel="1">
      <c r="A843" s="46"/>
      <c r="B843" s="53"/>
      <c r="C843" s="54"/>
      <c r="D843" s="54" t="s">
        <v>832</v>
      </c>
      <c r="E843" s="56"/>
      <c r="F843" s="56"/>
      <c r="G843" s="54"/>
      <c r="H843" s="46">
        <f>SUBTOTAL(9,H841:H842)</f>
        <v>6</v>
      </c>
      <c r="I843" s="49"/>
      <c r="P843" s="30"/>
    </row>
    <row r="844" spans="1:16" s="35" customFormat="1" ht="12.75" outlineLevel="2">
      <c r="A844" s="48">
        <v>5</v>
      </c>
      <c r="B844" s="47">
        <v>2011</v>
      </c>
      <c r="C844" s="54" t="s">
        <v>362</v>
      </c>
      <c r="D844" s="56" t="s">
        <v>414</v>
      </c>
      <c r="E844" s="54" t="s">
        <v>325</v>
      </c>
      <c r="F844" s="56">
        <v>40685</v>
      </c>
      <c r="G844" s="54" t="s">
        <v>833</v>
      </c>
      <c r="H844" s="46">
        <v>3</v>
      </c>
      <c r="I844" s="49" t="s">
        <v>233</v>
      </c>
      <c r="P844" s="30"/>
    </row>
    <row r="845" spans="1:16" s="35" customFormat="1" ht="12.75" outlineLevel="2">
      <c r="A845" s="48">
        <v>7</v>
      </c>
      <c r="B845" s="47">
        <v>2011</v>
      </c>
      <c r="C845" s="54" t="s">
        <v>362</v>
      </c>
      <c r="D845" s="56" t="s">
        <v>414</v>
      </c>
      <c r="E845" s="54" t="s">
        <v>399</v>
      </c>
      <c r="F845" s="56">
        <v>40727</v>
      </c>
      <c r="G845" s="54" t="s">
        <v>857</v>
      </c>
      <c r="H845" s="46">
        <v>5</v>
      </c>
      <c r="I845" s="49" t="s">
        <v>396</v>
      </c>
      <c r="P845" s="30"/>
    </row>
    <row r="846" spans="1:16" s="49" customFormat="1" ht="12.75" outlineLevel="2">
      <c r="A846" s="171">
        <v>3</v>
      </c>
      <c r="B846" s="172">
        <v>2012</v>
      </c>
      <c r="C846" s="163" t="s">
        <v>362</v>
      </c>
      <c r="D846" s="164" t="s">
        <v>414</v>
      </c>
      <c r="E846" s="163" t="s">
        <v>315</v>
      </c>
      <c r="F846" s="164">
        <v>40978</v>
      </c>
      <c r="G846" s="163" t="s">
        <v>857</v>
      </c>
      <c r="H846" s="161">
        <v>5</v>
      </c>
      <c r="I846" s="142" t="s">
        <v>387</v>
      </c>
      <c r="J846" s="142"/>
      <c r="K846" s="142"/>
      <c r="L846" s="142"/>
      <c r="M846" s="142"/>
      <c r="P846" s="46"/>
    </row>
    <row r="847" spans="1:16" s="49" customFormat="1" ht="12.75" outlineLevel="2">
      <c r="A847" s="136">
        <v>5</v>
      </c>
      <c r="B847" s="137">
        <v>2012</v>
      </c>
      <c r="C847" s="138" t="s">
        <v>362</v>
      </c>
      <c r="D847" s="139" t="s">
        <v>414</v>
      </c>
      <c r="E847" s="139" t="s">
        <v>325</v>
      </c>
      <c r="F847" s="140">
        <v>41049</v>
      </c>
      <c r="G847" s="141" t="s">
        <v>1360</v>
      </c>
      <c r="H847" s="136">
        <v>3</v>
      </c>
      <c r="I847" s="139" t="s">
        <v>297</v>
      </c>
      <c r="J847" s="142"/>
      <c r="K847" s="142"/>
      <c r="L847" s="142"/>
      <c r="M847" s="142"/>
      <c r="P847" s="46"/>
    </row>
    <row r="848" spans="1:16" s="49" customFormat="1" ht="12.75" outlineLevel="2">
      <c r="A848" s="136">
        <v>11</v>
      </c>
      <c r="B848" s="137">
        <v>2012</v>
      </c>
      <c r="C848" s="138" t="s">
        <v>362</v>
      </c>
      <c r="D848" s="139" t="s">
        <v>414</v>
      </c>
      <c r="E848" s="139" t="s">
        <v>1602</v>
      </c>
      <c r="F848" s="140">
        <v>41223</v>
      </c>
      <c r="G848" s="141" t="s">
        <v>1608</v>
      </c>
      <c r="H848" s="136">
        <v>5</v>
      </c>
      <c r="I848" s="139" t="s">
        <v>462</v>
      </c>
      <c r="J848" s="142"/>
      <c r="K848" s="142"/>
      <c r="L848" s="142"/>
      <c r="M848" s="142"/>
      <c r="P848" s="46"/>
    </row>
    <row r="849" spans="1:16" s="49" customFormat="1" ht="12.75" outlineLevel="1">
      <c r="A849" s="136"/>
      <c r="B849" s="137"/>
      <c r="C849" s="138"/>
      <c r="D849" s="139" t="s">
        <v>415</v>
      </c>
      <c r="E849" s="139"/>
      <c r="F849" s="140"/>
      <c r="G849" s="141"/>
      <c r="H849" s="136">
        <f>SUBTOTAL(9,H844:H848)</f>
        <v>21</v>
      </c>
      <c r="I849" s="139"/>
      <c r="J849" s="142"/>
      <c r="K849" s="142"/>
      <c r="L849" s="142"/>
      <c r="M849" s="142"/>
      <c r="P849" s="46"/>
    </row>
    <row r="850" spans="1:16" s="35" customFormat="1" ht="12.75" outlineLevel="2">
      <c r="A850" s="30">
        <v>11</v>
      </c>
      <c r="B850" s="31">
        <v>2010</v>
      </c>
      <c r="C850" s="32" t="s">
        <v>428</v>
      </c>
      <c r="D850" s="34" t="s">
        <v>151</v>
      </c>
      <c r="E850" s="38" t="s">
        <v>470</v>
      </c>
      <c r="F850" s="33">
        <v>40509</v>
      </c>
      <c r="G850" s="32" t="s">
        <v>697</v>
      </c>
      <c r="H850" s="30">
        <v>5</v>
      </c>
      <c r="I850" s="32" t="s">
        <v>463</v>
      </c>
      <c r="J850" s="134"/>
      <c r="P850" s="30"/>
    </row>
    <row r="851" spans="1:16" s="35" customFormat="1" ht="12.75" outlineLevel="1">
      <c r="A851" s="30"/>
      <c r="B851" s="31"/>
      <c r="C851" s="32"/>
      <c r="D851" s="34" t="s">
        <v>152</v>
      </c>
      <c r="E851" s="38"/>
      <c r="F851" s="33"/>
      <c r="G851" s="32"/>
      <c r="H851" s="30">
        <f>SUBTOTAL(9,H850:H850)</f>
        <v>5</v>
      </c>
      <c r="I851" s="32"/>
      <c r="J851" s="134"/>
      <c r="P851" s="30"/>
    </row>
    <row r="852" spans="1:16" s="35" customFormat="1" ht="12.75" outlineLevel="2">
      <c r="A852" s="30">
        <v>3</v>
      </c>
      <c r="B852" s="31">
        <v>2010</v>
      </c>
      <c r="C852" s="32" t="s">
        <v>363</v>
      </c>
      <c r="D852" s="32" t="s">
        <v>228</v>
      </c>
      <c r="E852" s="33" t="s">
        <v>422</v>
      </c>
      <c r="F852" s="33">
        <v>40244</v>
      </c>
      <c r="G852" s="32" t="s">
        <v>58</v>
      </c>
      <c r="H852" s="30">
        <v>3</v>
      </c>
      <c r="I852" s="32" t="s">
        <v>90</v>
      </c>
      <c r="J852" s="134"/>
      <c r="P852" s="30"/>
    </row>
    <row r="853" spans="1:16" s="35" customFormat="1" ht="12.75" outlineLevel="2">
      <c r="A853" s="30">
        <v>3</v>
      </c>
      <c r="B853" s="31">
        <v>2010</v>
      </c>
      <c r="C853" s="32" t="s">
        <v>363</v>
      </c>
      <c r="D853" s="32" t="s">
        <v>228</v>
      </c>
      <c r="E853" s="33" t="s">
        <v>422</v>
      </c>
      <c r="F853" s="33">
        <v>40244</v>
      </c>
      <c r="G853" s="32" t="s">
        <v>59</v>
      </c>
      <c r="H853" s="30">
        <v>3</v>
      </c>
      <c r="I853" s="32" t="s">
        <v>496</v>
      </c>
      <c r="J853" s="134"/>
      <c r="P853" s="30"/>
    </row>
    <row r="854" spans="1:16" s="35" customFormat="1" ht="12.75" outlineLevel="2">
      <c r="A854" s="30">
        <v>3</v>
      </c>
      <c r="B854" s="31">
        <v>2010</v>
      </c>
      <c r="C854" s="32" t="s">
        <v>363</v>
      </c>
      <c r="D854" s="32" t="s">
        <v>228</v>
      </c>
      <c r="E854" s="33" t="s">
        <v>422</v>
      </c>
      <c r="F854" s="33">
        <v>40244</v>
      </c>
      <c r="G854" s="32" t="s">
        <v>60</v>
      </c>
      <c r="H854" s="30">
        <v>7</v>
      </c>
      <c r="I854" s="32" t="s">
        <v>292</v>
      </c>
      <c r="J854" s="134"/>
      <c r="P854" s="30"/>
    </row>
    <row r="855" spans="1:16" s="35" customFormat="1" ht="12.75" outlineLevel="2">
      <c r="A855" s="30">
        <v>3</v>
      </c>
      <c r="B855" s="31">
        <v>2010</v>
      </c>
      <c r="C855" s="32" t="s">
        <v>363</v>
      </c>
      <c r="D855" s="32" t="s">
        <v>228</v>
      </c>
      <c r="E855" s="33" t="s">
        <v>422</v>
      </c>
      <c r="F855" s="33">
        <v>40244</v>
      </c>
      <c r="G855" s="32" t="s">
        <v>61</v>
      </c>
      <c r="H855" s="30">
        <v>3</v>
      </c>
      <c r="I855" s="32" t="s">
        <v>238</v>
      </c>
      <c r="P855" s="30"/>
    </row>
    <row r="856" spans="1:16" s="35" customFormat="1" ht="12.75" outlineLevel="2">
      <c r="A856" s="30">
        <v>3</v>
      </c>
      <c r="B856" s="31">
        <v>2010</v>
      </c>
      <c r="C856" s="32" t="s">
        <v>363</v>
      </c>
      <c r="D856" s="32" t="s">
        <v>228</v>
      </c>
      <c r="E856" s="33" t="s">
        <v>366</v>
      </c>
      <c r="F856" s="33">
        <v>40321</v>
      </c>
      <c r="G856" s="32" t="s">
        <v>594</v>
      </c>
      <c r="H856" s="30">
        <v>3</v>
      </c>
      <c r="I856" s="35" t="s">
        <v>243</v>
      </c>
      <c r="J856" s="134"/>
      <c r="P856" s="30"/>
    </row>
    <row r="857" spans="1:16" s="35" customFormat="1" ht="12.75" outlineLevel="2">
      <c r="A857" s="30">
        <v>3</v>
      </c>
      <c r="B857" s="31">
        <v>2010</v>
      </c>
      <c r="C857" s="32" t="s">
        <v>363</v>
      </c>
      <c r="D857" s="32" t="s">
        <v>228</v>
      </c>
      <c r="E857" s="33" t="s">
        <v>366</v>
      </c>
      <c r="F857" s="33">
        <v>40321</v>
      </c>
      <c r="G857" s="32" t="s">
        <v>595</v>
      </c>
      <c r="H857" s="30">
        <v>3</v>
      </c>
      <c r="I857" s="35" t="s">
        <v>291</v>
      </c>
      <c r="P857" s="30"/>
    </row>
    <row r="858" spans="1:16" s="142" customFormat="1" ht="12.75" outlineLevel="2">
      <c r="A858" s="30">
        <v>3</v>
      </c>
      <c r="B858" s="31">
        <v>2010</v>
      </c>
      <c r="C858" s="32" t="s">
        <v>363</v>
      </c>
      <c r="D858" s="32" t="s">
        <v>228</v>
      </c>
      <c r="E858" s="33" t="s">
        <v>366</v>
      </c>
      <c r="F858" s="33">
        <v>40321</v>
      </c>
      <c r="G858" s="32" t="s">
        <v>133</v>
      </c>
      <c r="H858" s="30">
        <v>7</v>
      </c>
      <c r="I858" s="35" t="s">
        <v>336</v>
      </c>
      <c r="J858" s="35"/>
      <c r="K858" s="35"/>
      <c r="L858" s="35"/>
      <c r="M858" s="35"/>
      <c r="P858" s="161"/>
    </row>
    <row r="859" spans="1:16" s="142" customFormat="1" ht="12.75" outlineLevel="2">
      <c r="A859" s="30">
        <v>3</v>
      </c>
      <c r="B859" s="31">
        <v>2010</v>
      </c>
      <c r="C859" s="32" t="s">
        <v>363</v>
      </c>
      <c r="D859" s="32" t="s">
        <v>228</v>
      </c>
      <c r="E859" s="33" t="s">
        <v>366</v>
      </c>
      <c r="F859" s="33">
        <v>40321</v>
      </c>
      <c r="G859" s="32" t="s">
        <v>132</v>
      </c>
      <c r="H859" s="30">
        <v>3</v>
      </c>
      <c r="I859" s="35" t="s">
        <v>297</v>
      </c>
      <c r="J859" s="35"/>
      <c r="K859" s="35"/>
      <c r="L859" s="35"/>
      <c r="M859" s="35"/>
      <c r="P859" s="161"/>
    </row>
    <row r="860" spans="1:16" s="35" customFormat="1" ht="12.75" outlineLevel="2">
      <c r="A860" s="50">
        <v>11</v>
      </c>
      <c r="B860" s="51">
        <v>2010</v>
      </c>
      <c r="C860" s="148" t="s">
        <v>363</v>
      </c>
      <c r="D860" s="52" t="s">
        <v>228</v>
      </c>
      <c r="E860" s="52" t="s">
        <v>416</v>
      </c>
      <c r="F860" s="75">
        <v>40503</v>
      </c>
      <c r="G860" s="149" t="s">
        <v>686</v>
      </c>
      <c r="H860" s="50">
        <v>10</v>
      </c>
      <c r="I860" s="52" t="s">
        <v>449</v>
      </c>
      <c r="P860" s="30"/>
    </row>
    <row r="861" spans="1:16" s="35" customFormat="1" ht="12.75" outlineLevel="2">
      <c r="A861" s="50">
        <v>11</v>
      </c>
      <c r="B861" s="51">
        <v>2010</v>
      </c>
      <c r="C861" s="148" t="s">
        <v>363</v>
      </c>
      <c r="D861" s="52" t="s">
        <v>228</v>
      </c>
      <c r="E861" s="52" t="s">
        <v>416</v>
      </c>
      <c r="F861" s="75">
        <v>40503</v>
      </c>
      <c r="G861" s="149" t="s">
        <v>687</v>
      </c>
      <c r="H861" s="50">
        <v>3</v>
      </c>
      <c r="I861" s="52" t="s">
        <v>481</v>
      </c>
      <c r="P861" s="30"/>
    </row>
    <row r="862" spans="1:16" s="35" customFormat="1" ht="12.75" outlineLevel="2">
      <c r="A862" s="50">
        <v>11</v>
      </c>
      <c r="B862" s="51">
        <v>2010</v>
      </c>
      <c r="C862" s="148" t="s">
        <v>363</v>
      </c>
      <c r="D862" s="52" t="s">
        <v>228</v>
      </c>
      <c r="E862" s="52" t="s">
        <v>416</v>
      </c>
      <c r="F862" s="75">
        <v>40503</v>
      </c>
      <c r="G862" s="149" t="s">
        <v>688</v>
      </c>
      <c r="H862" s="50">
        <v>3</v>
      </c>
      <c r="I862" s="52" t="s">
        <v>402</v>
      </c>
      <c r="J862" s="134"/>
      <c r="K862" s="134"/>
      <c r="L862" s="134"/>
      <c r="M862" s="134"/>
      <c r="P862" s="30"/>
    </row>
    <row r="863" spans="1:16" s="35" customFormat="1" ht="12.75" outlineLevel="2">
      <c r="A863" s="57">
        <v>2</v>
      </c>
      <c r="B863" s="58">
        <v>2011</v>
      </c>
      <c r="C863" s="150" t="s">
        <v>363</v>
      </c>
      <c r="D863" s="59" t="s">
        <v>228</v>
      </c>
      <c r="E863" s="59" t="s">
        <v>390</v>
      </c>
      <c r="F863" s="76">
        <v>40586</v>
      </c>
      <c r="G863" s="151" t="s">
        <v>715</v>
      </c>
      <c r="H863" s="57">
        <v>5</v>
      </c>
      <c r="I863" s="59" t="s">
        <v>364</v>
      </c>
      <c r="P863" s="30"/>
    </row>
    <row r="864" spans="1:16" s="35" customFormat="1" ht="12.75" outlineLevel="2">
      <c r="A864" s="57">
        <v>2</v>
      </c>
      <c r="B864" s="58">
        <v>2011</v>
      </c>
      <c r="C864" s="150" t="s">
        <v>363</v>
      </c>
      <c r="D864" s="59" t="s">
        <v>228</v>
      </c>
      <c r="E864" s="59" t="s">
        <v>390</v>
      </c>
      <c r="F864" s="76">
        <v>40586</v>
      </c>
      <c r="G864" s="151" t="s">
        <v>716</v>
      </c>
      <c r="H864" s="57">
        <v>5</v>
      </c>
      <c r="I864" s="59" t="s">
        <v>460</v>
      </c>
      <c r="P864" s="30"/>
    </row>
    <row r="865" spans="1:16" s="35" customFormat="1" ht="12.75" outlineLevel="2">
      <c r="A865" s="57">
        <v>2</v>
      </c>
      <c r="B865" s="58">
        <v>2011</v>
      </c>
      <c r="C865" s="150" t="s">
        <v>363</v>
      </c>
      <c r="D865" s="59" t="s">
        <v>228</v>
      </c>
      <c r="E865" s="59" t="s">
        <v>298</v>
      </c>
      <c r="F865" s="76">
        <v>40593</v>
      </c>
      <c r="G865" s="151" t="s">
        <v>704</v>
      </c>
      <c r="H865" s="57">
        <v>10</v>
      </c>
      <c r="I865" s="59" t="s">
        <v>379</v>
      </c>
      <c r="P865" s="30"/>
    </row>
    <row r="866" spans="1:16" s="35" customFormat="1" ht="12.75" outlineLevel="2">
      <c r="A866" s="46">
        <v>3</v>
      </c>
      <c r="B866" s="47">
        <v>2011</v>
      </c>
      <c r="C866" s="54" t="s">
        <v>363</v>
      </c>
      <c r="D866" s="47" t="s">
        <v>228</v>
      </c>
      <c r="E866" s="54" t="s">
        <v>422</v>
      </c>
      <c r="F866" s="56">
        <v>40608</v>
      </c>
      <c r="G866" s="144" t="s">
        <v>59</v>
      </c>
      <c r="H866" s="46">
        <v>7</v>
      </c>
      <c r="I866" s="49" t="s">
        <v>502</v>
      </c>
      <c r="P866" s="30"/>
    </row>
    <row r="867" spans="1:16" s="35" customFormat="1" ht="12.75" outlineLevel="2">
      <c r="A867" s="46">
        <v>3</v>
      </c>
      <c r="B867" s="47">
        <v>2011</v>
      </c>
      <c r="C867" s="54" t="s">
        <v>363</v>
      </c>
      <c r="D867" s="47" t="s">
        <v>228</v>
      </c>
      <c r="E867" s="54" t="s">
        <v>422</v>
      </c>
      <c r="F867" s="56">
        <v>40608</v>
      </c>
      <c r="G867" s="144" t="s">
        <v>755</v>
      </c>
      <c r="H867" s="46">
        <v>3</v>
      </c>
      <c r="I867" s="49" t="s">
        <v>238</v>
      </c>
      <c r="P867" s="30"/>
    </row>
    <row r="868" spans="1:16" s="35" customFormat="1" ht="12.75" outlineLevel="2">
      <c r="A868" s="48">
        <v>5</v>
      </c>
      <c r="B868" s="47">
        <v>2011</v>
      </c>
      <c r="C868" s="54" t="s">
        <v>363</v>
      </c>
      <c r="D868" s="56" t="s">
        <v>228</v>
      </c>
      <c r="E868" s="54" t="s">
        <v>325</v>
      </c>
      <c r="F868" s="56">
        <v>40685</v>
      </c>
      <c r="G868" s="54" t="s">
        <v>834</v>
      </c>
      <c r="H868" s="46">
        <v>7</v>
      </c>
      <c r="I868" s="49" t="s">
        <v>523</v>
      </c>
      <c r="P868" s="30"/>
    </row>
    <row r="869" spans="1:16" s="35" customFormat="1" ht="12.75" outlineLevel="2">
      <c r="A869" s="48">
        <v>5</v>
      </c>
      <c r="B869" s="47">
        <v>2011</v>
      </c>
      <c r="C869" s="54" t="s">
        <v>363</v>
      </c>
      <c r="D869" s="56" t="s">
        <v>228</v>
      </c>
      <c r="E869" s="54" t="s">
        <v>325</v>
      </c>
      <c r="F869" s="56">
        <v>40685</v>
      </c>
      <c r="G869" s="54" t="s">
        <v>715</v>
      </c>
      <c r="H869" s="46">
        <v>10</v>
      </c>
      <c r="I869" s="49" t="s">
        <v>286</v>
      </c>
      <c r="P869" s="30"/>
    </row>
    <row r="870" spans="1:16" s="35" customFormat="1" ht="12.75" outlineLevel="2">
      <c r="A870" s="48">
        <v>5</v>
      </c>
      <c r="B870" s="47">
        <v>2011</v>
      </c>
      <c r="C870" s="54" t="s">
        <v>363</v>
      </c>
      <c r="D870" s="56" t="s">
        <v>228</v>
      </c>
      <c r="E870" s="54" t="s">
        <v>325</v>
      </c>
      <c r="F870" s="56">
        <v>40685</v>
      </c>
      <c r="G870" s="54" t="s">
        <v>835</v>
      </c>
      <c r="H870" s="46">
        <v>3</v>
      </c>
      <c r="I870" s="49" t="s">
        <v>291</v>
      </c>
      <c r="P870" s="30"/>
    </row>
    <row r="871" spans="1:16" s="134" customFormat="1" ht="12.75" outlineLevel="2">
      <c r="A871" s="48">
        <v>5</v>
      </c>
      <c r="B871" s="47">
        <v>2011</v>
      </c>
      <c r="C871" s="54" t="s">
        <v>363</v>
      </c>
      <c r="D871" s="56" t="s">
        <v>228</v>
      </c>
      <c r="E871" s="54" t="s">
        <v>325</v>
      </c>
      <c r="F871" s="56">
        <v>40685</v>
      </c>
      <c r="G871" s="54" t="s">
        <v>836</v>
      </c>
      <c r="H871" s="46">
        <v>10</v>
      </c>
      <c r="I871" s="49" t="s">
        <v>268</v>
      </c>
      <c r="J871" s="35"/>
      <c r="K871" s="35"/>
      <c r="L871" s="35"/>
      <c r="M871" s="35"/>
      <c r="P871" s="101"/>
    </row>
    <row r="872" spans="1:16" s="35" customFormat="1" ht="12.75" outlineLevel="2">
      <c r="A872" s="48">
        <v>5</v>
      </c>
      <c r="B872" s="47">
        <v>2011</v>
      </c>
      <c r="C872" s="54" t="s">
        <v>363</v>
      </c>
      <c r="D872" s="56" t="s">
        <v>228</v>
      </c>
      <c r="E872" s="54" t="s">
        <v>325</v>
      </c>
      <c r="F872" s="56">
        <v>40685</v>
      </c>
      <c r="G872" s="54" t="s">
        <v>837</v>
      </c>
      <c r="H872" s="46">
        <v>7</v>
      </c>
      <c r="I872" s="49" t="s">
        <v>290</v>
      </c>
      <c r="K872" s="134"/>
      <c r="L872" s="134"/>
      <c r="M872" s="134"/>
      <c r="P872" s="30"/>
    </row>
    <row r="873" spans="1:16" s="35" customFormat="1" ht="12.75" outlineLevel="2">
      <c r="A873" s="48">
        <v>5</v>
      </c>
      <c r="B873" s="47">
        <v>2011</v>
      </c>
      <c r="C873" s="54" t="s">
        <v>363</v>
      </c>
      <c r="D873" s="56" t="s">
        <v>228</v>
      </c>
      <c r="E873" s="54" t="s">
        <v>325</v>
      </c>
      <c r="F873" s="56">
        <v>40685</v>
      </c>
      <c r="G873" s="54" t="s">
        <v>838</v>
      </c>
      <c r="H873" s="46">
        <v>7</v>
      </c>
      <c r="I873" s="49" t="s">
        <v>265</v>
      </c>
      <c r="K873" s="134"/>
      <c r="L873" s="134"/>
      <c r="M873" s="134"/>
      <c r="P873" s="30"/>
    </row>
    <row r="874" spans="1:16" s="35" customFormat="1" ht="12.75" outlineLevel="2">
      <c r="A874" s="48">
        <v>5</v>
      </c>
      <c r="B874" s="47">
        <v>2011</v>
      </c>
      <c r="C874" s="54" t="s">
        <v>363</v>
      </c>
      <c r="D874" s="56" t="s">
        <v>228</v>
      </c>
      <c r="E874" s="54" t="s">
        <v>325</v>
      </c>
      <c r="F874" s="56">
        <v>40685</v>
      </c>
      <c r="G874" s="54" t="s">
        <v>839</v>
      </c>
      <c r="H874" s="46">
        <v>10</v>
      </c>
      <c r="I874" s="49" t="s">
        <v>276</v>
      </c>
      <c r="P874" s="30"/>
    </row>
    <row r="875" spans="1:16" s="35" customFormat="1" ht="12.75" outlineLevel="2">
      <c r="A875" s="48">
        <v>5</v>
      </c>
      <c r="B875" s="47">
        <v>2011</v>
      </c>
      <c r="C875" s="54" t="s">
        <v>363</v>
      </c>
      <c r="D875" s="56" t="s">
        <v>228</v>
      </c>
      <c r="E875" s="54" t="s">
        <v>325</v>
      </c>
      <c r="F875" s="56">
        <v>40685</v>
      </c>
      <c r="G875" s="54" t="s">
        <v>840</v>
      </c>
      <c r="H875" s="46">
        <v>7</v>
      </c>
      <c r="I875" s="49" t="s">
        <v>336</v>
      </c>
      <c r="P875" s="30"/>
    </row>
    <row r="876" spans="1:16" s="35" customFormat="1" ht="12.75" outlineLevel="2">
      <c r="A876" s="48">
        <v>5</v>
      </c>
      <c r="B876" s="47">
        <v>2011</v>
      </c>
      <c r="C876" s="54" t="s">
        <v>363</v>
      </c>
      <c r="D876" s="56" t="s">
        <v>228</v>
      </c>
      <c r="E876" s="54" t="s">
        <v>325</v>
      </c>
      <c r="F876" s="56">
        <v>40685</v>
      </c>
      <c r="G876" s="54" t="s">
        <v>841</v>
      </c>
      <c r="H876" s="46">
        <v>10</v>
      </c>
      <c r="I876" s="49" t="s">
        <v>251</v>
      </c>
      <c r="P876" s="30"/>
    </row>
    <row r="877" spans="1:16" s="35" customFormat="1" ht="12.75" outlineLevel="2">
      <c r="A877" s="48">
        <v>5</v>
      </c>
      <c r="B877" s="47">
        <v>2011</v>
      </c>
      <c r="C877" s="54" t="s">
        <v>363</v>
      </c>
      <c r="D877" s="56" t="s">
        <v>228</v>
      </c>
      <c r="E877" s="54" t="s">
        <v>1380</v>
      </c>
      <c r="F877" s="56">
        <v>40691</v>
      </c>
      <c r="G877" s="54" t="s">
        <v>715</v>
      </c>
      <c r="H877" s="46">
        <v>10</v>
      </c>
      <c r="I877" s="49" t="s">
        <v>1427</v>
      </c>
      <c r="P877" s="30"/>
    </row>
    <row r="878" spans="1:16" s="35" customFormat="1" ht="12.75" outlineLevel="2">
      <c r="A878" s="48">
        <v>5</v>
      </c>
      <c r="B878" s="47">
        <v>2011</v>
      </c>
      <c r="C878" s="54" t="s">
        <v>363</v>
      </c>
      <c r="D878" s="56" t="s">
        <v>228</v>
      </c>
      <c r="E878" s="54" t="s">
        <v>1380</v>
      </c>
      <c r="F878" s="56">
        <v>40691</v>
      </c>
      <c r="G878" s="54" t="s">
        <v>837</v>
      </c>
      <c r="H878" s="46">
        <v>5</v>
      </c>
      <c r="I878" s="49" t="s">
        <v>1428</v>
      </c>
      <c r="P878" s="30"/>
    </row>
    <row r="879" spans="1:16" s="35" customFormat="1" ht="12.75" outlineLevel="2">
      <c r="A879" s="48">
        <v>5</v>
      </c>
      <c r="B879" s="47">
        <v>2011</v>
      </c>
      <c r="C879" s="54" t="s">
        <v>363</v>
      </c>
      <c r="D879" s="56" t="s">
        <v>228</v>
      </c>
      <c r="E879" s="54" t="s">
        <v>1380</v>
      </c>
      <c r="F879" s="56">
        <v>40691</v>
      </c>
      <c r="G879" s="54" t="s">
        <v>839</v>
      </c>
      <c r="H879" s="46">
        <v>15</v>
      </c>
      <c r="I879" s="49" t="s">
        <v>1429</v>
      </c>
      <c r="P879" s="30"/>
    </row>
    <row r="880" spans="1:16" s="35" customFormat="1" ht="12.75" outlineLevel="2">
      <c r="A880" s="46">
        <v>10</v>
      </c>
      <c r="B880" s="53">
        <v>2011</v>
      </c>
      <c r="C880" s="54" t="s">
        <v>363</v>
      </c>
      <c r="D880" s="54" t="s">
        <v>228</v>
      </c>
      <c r="E880" s="56" t="s">
        <v>416</v>
      </c>
      <c r="F880" s="56">
        <v>40839</v>
      </c>
      <c r="G880" s="54" t="s">
        <v>934</v>
      </c>
      <c r="H880" s="46">
        <v>3</v>
      </c>
      <c r="I880" s="49" t="s">
        <v>203</v>
      </c>
      <c r="P880" s="30"/>
    </row>
    <row r="881" spans="1:16" s="134" customFormat="1" ht="12.75" outlineLevel="2">
      <c r="A881" s="46">
        <v>10</v>
      </c>
      <c r="B881" s="53">
        <v>2011</v>
      </c>
      <c r="C881" s="54" t="s">
        <v>363</v>
      </c>
      <c r="D881" s="54" t="s">
        <v>228</v>
      </c>
      <c r="E881" s="56" t="s">
        <v>416</v>
      </c>
      <c r="F881" s="56">
        <v>40839</v>
      </c>
      <c r="G881" s="54" t="s">
        <v>935</v>
      </c>
      <c r="H881" s="46">
        <v>3</v>
      </c>
      <c r="I881" s="49" t="s">
        <v>481</v>
      </c>
      <c r="J881" s="35"/>
      <c r="K881" s="35"/>
      <c r="L881" s="35"/>
      <c r="M881" s="35"/>
      <c r="P881" s="101"/>
    </row>
    <row r="882" spans="1:16" s="134" customFormat="1" ht="12.75" outlineLevel="2">
      <c r="A882" s="46">
        <v>10</v>
      </c>
      <c r="B882" s="53">
        <v>2011</v>
      </c>
      <c r="C882" s="54" t="s">
        <v>363</v>
      </c>
      <c r="D882" s="54" t="s">
        <v>228</v>
      </c>
      <c r="E882" s="56" t="s">
        <v>416</v>
      </c>
      <c r="F882" s="56">
        <v>40839</v>
      </c>
      <c r="G882" s="54" t="s">
        <v>936</v>
      </c>
      <c r="H882" s="46">
        <v>3</v>
      </c>
      <c r="I882" s="49" t="s">
        <v>402</v>
      </c>
      <c r="J882" s="49"/>
      <c r="K882" s="35"/>
      <c r="L882" s="35"/>
      <c r="M882" s="35"/>
      <c r="P882" s="101"/>
    </row>
    <row r="883" spans="1:16" s="35" customFormat="1" ht="12.75" outlineLevel="2">
      <c r="A883" s="46">
        <v>10</v>
      </c>
      <c r="B883" s="53">
        <v>2011</v>
      </c>
      <c r="C883" s="54" t="s">
        <v>363</v>
      </c>
      <c r="D883" s="54" t="s">
        <v>228</v>
      </c>
      <c r="E883" s="56" t="s">
        <v>416</v>
      </c>
      <c r="F883" s="56">
        <v>40839</v>
      </c>
      <c r="G883" s="54" t="s">
        <v>937</v>
      </c>
      <c r="H883" s="46">
        <v>3</v>
      </c>
      <c r="I883" s="49" t="s">
        <v>938</v>
      </c>
      <c r="P883" s="30"/>
    </row>
    <row r="884" spans="1:16" s="35" customFormat="1" ht="12.75" outlineLevel="2">
      <c r="A884" s="161">
        <v>3</v>
      </c>
      <c r="B884" s="162">
        <v>2012</v>
      </c>
      <c r="C884" s="163" t="s">
        <v>363</v>
      </c>
      <c r="D884" s="163" t="s">
        <v>228</v>
      </c>
      <c r="E884" s="164" t="s">
        <v>422</v>
      </c>
      <c r="F884" s="164">
        <v>40972</v>
      </c>
      <c r="G884" s="163" t="s">
        <v>835</v>
      </c>
      <c r="H884" s="161">
        <v>10</v>
      </c>
      <c r="I884" s="142" t="s">
        <v>500</v>
      </c>
      <c r="J884" s="142"/>
      <c r="K884" s="142"/>
      <c r="L884" s="142"/>
      <c r="M884" s="142"/>
      <c r="P884" s="30"/>
    </row>
    <row r="885" spans="1:16" s="35" customFormat="1" ht="12.75" outlineLevel="2">
      <c r="A885" s="161">
        <v>3</v>
      </c>
      <c r="B885" s="162">
        <v>2012</v>
      </c>
      <c r="C885" s="163" t="s">
        <v>363</v>
      </c>
      <c r="D885" s="163" t="s">
        <v>228</v>
      </c>
      <c r="E885" s="164" t="s">
        <v>422</v>
      </c>
      <c r="F885" s="164">
        <v>40972</v>
      </c>
      <c r="G885" s="163" t="s">
        <v>1061</v>
      </c>
      <c r="H885" s="161">
        <v>7</v>
      </c>
      <c r="I885" s="142" t="s">
        <v>246</v>
      </c>
      <c r="J885" s="142"/>
      <c r="K885" s="142"/>
      <c r="L885" s="142"/>
      <c r="M885" s="142"/>
      <c r="P885" s="30"/>
    </row>
    <row r="886" spans="1:16" s="35" customFormat="1" ht="12.75" outlineLevel="2">
      <c r="A886" s="161">
        <v>3</v>
      </c>
      <c r="B886" s="162">
        <v>2012</v>
      </c>
      <c r="C886" s="163" t="s">
        <v>363</v>
      </c>
      <c r="D886" s="163" t="s">
        <v>228</v>
      </c>
      <c r="E886" s="164" t="s">
        <v>422</v>
      </c>
      <c r="F886" s="164">
        <v>40972</v>
      </c>
      <c r="G886" s="163" t="s">
        <v>837</v>
      </c>
      <c r="H886" s="161">
        <v>7</v>
      </c>
      <c r="I886" s="142" t="s">
        <v>413</v>
      </c>
      <c r="J886" s="142"/>
      <c r="K886" s="142"/>
      <c r="L886" s="142"/>
      <c r="M886" s="142"/>
      <c r="P886" s="30"/>
    </row>
    <row r="887" spans="1:16" s="35" customFormat="1" ht="12.75" outlineLevel="2">
      <c r="A887" s="161">
        <v>3</v>
      </c>
      <c r="B887" s="162">
        <v>2012</v>
      </c>
      <c r="C887" s="163" t="s">
        <v>363</v>
      </c>
      <c r="D887" s="163" t="s">
        <v>228</v>
      </c>
      <c r="E887" s="164" t="s">
        <v>422</v>
      </c>
      <c r="F887" s="164">
        <v>40972</v>
      </c>
      <c r="G887" s="163" t="s">
        <v>840</v>
      </c>
      <c r="H887" s="161">
        <v>10</v>
      </c>
      <c r="I887" s="142" t="s">
        <v>256</v>
      </c>
      <c r="J887" s="142"/>
      <c r="K887" s="142"/>
      <c r="L887" s="142"/>
      <c r="M887" s="142"/>
      <c r="P887" s="30"/>
    </row>
    <row r="888" spans="1:16" s="35" customFormat="1" ht="12.75" outlineLevel="2">
      <c r="A888" s="161">
        <v>3</v>
      </c>
      <c r="B888" s="162">
        <v>2012</v>
      </c>
      <c r="C888" s="163" t="s">
        <v>363</v>
      </c>
      <c r="D888" s="163" t="s">
        <v>228</v>
      </c>
      <c r="E888" s="164" t="s">
        <v>422</v>
      </c>
      <c r="F888" s="164">
        <v>40972</v>
      </c>
      <c r="G888" s="163" t="s">
        <v>1062</v>
      </c>
      <c r="H888" s="161">
        <v>3</v>
      </c>
      <c r="I888" s="142" t="s">
        <v>424</v>
      </c>
      <c r="J888" s="142"/>
      <c r="K888" s="142"/>
      <c r="L888" s="142"/>
      <c r="M888" s="142"/>
      <c r="P888" s="30"/>
    </row>
    <row r="889" spans="1:16" s="35" customFormat="1" ht="12.75" outlineLevel="2">
      <c r="A889" s="136">
        <v>5</v>
      </c>
      <c r="B889" s="137">
        <v>2012</v>
      </c>
      <c r="C889" s="138" t="s">
        <v>363</v>
      </c>
      <c r="D889" s="139" t="s">
        <v>228</v>
      </c>
      <c r="E889" s="139" t="s">
        <v>325</v>
      </c>
      <c r="F889" s="140">
        <v>41049</v>
      </c>
      <c r="G889" s="141" t="s">
        <v>1361</v>
      </c>
      <c r="H889" s="136">
        <v>3</v>
      </c>
      <c r="I889" s="139" t="s">
        <v>274</v>
      </c>
      <c r="J889" s="142"/>
      <c r="K889" s="142"/>
      <c r="L889" s="142"/>
      <c r="M889" s="142"/>
      <c r="P889" s="30"/>
    </row>
    <row r="890" spans="1:16" s="35" customFormat="1" ht="12.75" outlineLevel="2">
      <c r="A890" s="136">
        <v>5</v>
      </c>
      <c r="B890" s="137">
        <v>2012</v>
      </c>
      <c r="C890" s="138" t="s">
        <v>363</v>
      </c>
      <c r="D890" s="139" t="s">
        <v>228</v>
      </c>
      <c r="E890" s="139" t="s">
        <v>325</v>
      </c>
      <c r="F890" s="140">
        <v>41049</v>
      </c>
      <c r="G890" s="141" t="s">
        <v>1362</v>
      </c>
      <c r="H890" s="136">
        <v>7</v>
      </c>
      <c r="I890" s="139" t="s">
        <v>272</v>
      </c>
      <c r="J890" s="142"/>
      <c r="K890" s="142"/>
      <c r="L890" s="142"/>
      <c r="M890" s="142"/>
      <c r="P890" s="30"/>
    </row>
    <row r="891" spans="1:16" s="35" customFormat="1" ht="12.75" outlineLevel="2">
      <c r="A891" s="136">
        <v>5</v>
      </c>
      <c r="B891" s="137">
        <v>2012</v>
      </c>
      <c r="C891" s="138" t="s">
        <v>363</v>
      </c>
      <c r="D891" s="139" t="s">
        <v>228</v>
      </c>
      <c r="E891" s="139" t="s">
        <v>325</v>
      </c>
      <c r="F891" s="140">
        <v>41049</v>
      </c>
      <c r="G891" s="141" t="s">
        <v>936</v>
      </c>
      <c r="H891" s="136">
        <v>10</v>
      </c>
      <c r="I891" s="139" t="s">
        <v>276</v>
      </c>
      <c r="J891" s="142"/>
      <c r="K891" s="142"/>
      <c r="L891" s="142"/>
      <c r="M891" s="142"/>
      <c r="P891" s="30"/>
    </row>
    <row r="892" spans="1:16" s="35" customFormat="1" ht="12.75" outlineLevel="2">
      <c r="A892" s="136">
        <v>5</v>
      </c>
      <c r="B892" s="137">
        <v>2012</v>
      </c>
      <c r="C892" s="138" t="s">
        <v>363</v>
      </c>
      <c r="D892" s="139" t="s">
        <v>228</v>
      </c>
      <c r="E892" s="139" t="s">
        <v>325</v>
      </c>
      <c r="F892" s="140">
        <v>41049</v>
      </c>
      <c r="G892" s="141" t="s">
        <v>1363</v>
      </c>
      <c r="H892" s="136">
        <v>3</v>
      </c>
      <c r="I892" s="139" t="s">
        <v>1364</v>
      </c>
      <c r="J892" s="142"/>
      <c r="K892" s="142"/>
      <c r="L892" s="142"/>
      <c r="M892" s="142"/>
      <c r="P892" s="30"/>
    </row>
    <row r="893" spans="1:16" s="142" customFormat="1" ht="12.75" outlineLevel="2">
      <c r="A893" s="136">
        <v>5</v>
      </c>
      <c r="B893" s="137">
        <v>2012</v>
      </c>
      <c r="C893" s="138" t="s">
        <v>363</v>
      </c>
      <c r="D893" s="139" t="s">
        <v>228</v>
      </c>
      <c r="E893" s="139" t="s">
        <v>1375</v>
      </c>
      <c r="F893" s="140">
        <v>41055</v>
      </c>
      <c r="G893" s="141" t="s">
        <v>936</v>
      </c>
      <c r="H893" s="136">
        <v>15</v>
      </c>
      <c r="I893" s="139" t="s">
        <v>1430</v>
      </c>
      <c r="P893" s="161"/>
    </row>
    <row r="894" spans="1:16" s="142" customFormat="1" ht="12.75" outlineLevel="2">
      <c r="A894" s="136">
        <v>5</v>
      </c>
      <c r="B894" s="137">
        <v>2012</v>
      </c>
      <c r="C894" s="138" t="s">
        <v>363</v>
      </c>
      <c r="D894" s="139" t="s">
        <v>228</v>
      </c>
      <c r="E894" s="139" t="s">
        <v>1375</v>
      </c>
      <c r="F894" s="140">
        <v>41055</v>
      </c>
      <c r="G894" s="141" t="s">
        <v>1363</v>
      </c>
      <c r="H894" s="136">
        <v>5</v>
      </c>
      <c r="I894" s="139" t="s">
        <v>1431</v>
      </c>
      <c r="P894" s="161"/>
    </row>
    <row r="895" spans="1:16" s="142" customFormat="1" ht="12.75" outlineLevel="2">
      <c r="A895" s="101">
        <v>10</v>
      </c>
      <c r="B895" s="131">
        <v>2012</v>
      </c>
      <c r="C895" s="132" t="s">
        <v>363</v>
      </c>
      <c r="D895" s="132" t="s">
        <v>228</v>
      </c>
      <c r="E895" s="133" t="s">
        <v>416</v>
      </c>
      <c r="F895" s="143">
        <v>41196</v>
      </c>
      <c r="G895" s="132" t="s">
        <v>1560</v>
      </c>
      <c r="H895" s="101">
        <v>7</v>
      </c>
      <c r="I895" s="134" t="s">
        <v>522</v>
      </c>
      <c r="J895" s="105"/>
      <c r="K895" s="105"/>
      <c r="L895" s="105"/>
      <c r="M895" s="105"/>
      <c r="P895" s="161"/>
    </row>
    <row r="896" spans="1:16" s="142" customFormat="1" ht="12.75" outlineLevel="2">
      <c r="A896" s="101">
        <v>10</v>
      </c>
      <c r="B896" s="131">
        <v>2012</v>
      </c>
      <c r="C896" s="132" t="s">
        <v>363</v>
      </c>
      <c r="D896" s="132" t="s">
        <v>228</v>
      </c>
      <c r="E896" s="133" t="s">
        <v>416</v>
      </c>
      <c r="F896" s="143">
        <v>41196</v>
      </c>
      <c r="G896" s="132" t="s">
        <v>1561</v>
      </c>
      <c r="H896" s="101">
        <v>3</v>
      </c>
      <c r="I896" s="134" t="s">
        <v>71</v>
      </c>
      <c r="J896" s="105"/>
      <c r="K896" s="105"/>
      <c r="L896" s="105"/>
      <c r="M896" s="105"/>
      <c r="P896" s="161"/>
    </row>
    <row r="897" spans="1:16" s="142" customFormat="1" ht="12.75" outlineLevel="2">
      <c r="A897" s="101">
        <v>10</v>
      </c>
      <c r="B897" s="131">
        <v>2012</v>
      </c>
      <c r="C897" s="132" t="s">
        <v>363</v>
      </c>
      <c r="D897" s="132" t="s">
        <v>228</v>
      </c>
      <c r="E897" s="133" t="s">
        <v>416</v>
      </c>
      <c r="F897" s="143">
        <v>41196</v>
      </c>
      <c r="G897" s="132" t="s">
        <v>1562</v>
      </c>
      <c r="H897" s="101">
        <v>7</v>
      </c>
      <c r="I897" s="134" t="s">
        <v>377</v>
      </c>
      <c r="J897" s="105"/>
      <c r="K897" s="105"/>
      <c r="L897" s="105"/>
      <c r="M897" s="105"/>
      <c r="P897" s="161"/>
    </row>
    <row r="898" spans="1:16" s="142" customFormat="1" ht="12.75" outlineLevel="1">
      <c r="A898" s="101"/>
      <c r="B898" s="131"/>
      <c r="C898" s="132"/>
      <c r="D898" s="132" t="s">
        <v>229</v>
      </c>
      <c r="E898" s="133"/>
      <c r="F898" s="143"/>
      <c r="G898" s="132"/>
      <c r="H898" s="101">
        <f>SUBTOTAL(9,H852:H897)</f>
        <v>288</v>
      </c>
      <c r="I898" s="134"/>
      <c r="J898" s="105"/>
      <c r="K898" s="105"/>
      <c r="L898" s="105"/>
      <c r="M898" s="105"/>
      <c r="P898" s="161"/>
    </row>
    <row r="899" spans="1:16" s="142" customFormat="1" ht="12.75" outlineLevel="2">
      <c r="A899" s="30">
        <v>10</v>
      </c>
      <c r="B899" s="31">
        <v>2010</v>
      </c>
      <c r="C899" s="32" t="s">
        <v>428</v>
      </c>
      <c r="D899" s="34" t="s">
        <v>370</v>
      </c>
      <c r="E899" s="38" t="s">
        <v>438</v>
      </c>
      <c r="F899" s="33">
        <v>40474</v>
      </c>
      <c r="G899" s="32" t="s">
        <v>621</v>
      </c>
      <c r="H899" s="30">
        <v>10</v>
      </c>
      <c r="I899" s="32" t="s">
        <v>463</v>
      </c>
      <c r="J899" s="49"/>
      <c r="K899" s="35" t="s">
        <v>1465</v>
      </c>
      <c r="L899" s="35"/>
      <c r="M899" s="35"/>
      <c r="P899" s="161"/>
    </row>
    <row r="900" spans="1:20" s="199" customFormat="1" ht="12.75" outlineLevel="2">
      <c r="A900" s="192">
        <v>10</v>
      </c>
      <c r="B900" s="193">
        <v>2010</v>
      </c>
      <c r="C900" s="194" t="s">
        <v>428</v>
      </c>
      <c r="D900" s="195" t="s">
        <v>370</v>
      </c>
      <c r="E900" s="196" t="s">
        <v>438</v>
      </c>
      <c r="F900" s="197">
        <v>40839</v>
      </c>
      <c r="G900" s="194" t="s">
        <v>939</v>
      </c>
      <c r="H900" s="192">
        <v>5</v>
      </c>
      <c r="I900" s="194" t="s">
        <v>463</v>
      </c>
      <c r="J900" s="198"/>
      <c r="K900" s="198"/>
      <c r="L900" s="198"/>
      <c r="M900" s="198"/>
      <c r="N900" s="142"/>
      <c r="O900" s="142"/>
      <c r="P900" s="161"/>
      <c r="Q900" s="142"/>
      <c r="R900" s="142"/>
      <c r="S900" s="142"/>
      <c r="T900" s="142"/>
    </row>
    <row r="901" spans="1:20" s="199" customFormat="1" ht="12.75" outlineLevel="2">
      <c r="A901" s="101">
        <v>10</v>
      </c>
      <c r="B901" s="131">
        <v>2012</v>
      </c>
      <c r="C901" s="132" t="s">
        <v>428</v>
      </c>
      <c r="D901" s="102" t="s">
        <v>370</v>
      </c>
      <c r="E901" s="135" t="s">
        <v>438</v>
      </c>
      <c r="F901" s="133">
        <v>41203</v>
      </c>
      <c r="G901" s="132" t="s">
        <v>939</v>
      </c>
      <c r="H901" s="101">
        <v>5</v>
      </c>
      <c r="I901" s="132" t="s">
        <v>463</v>
      </c>
      <c r="J901" s="134"/>
      <c r="K901" s="134"/>
      <c r="L901" s="134"/>
      <c r="M901" s="134"/>
      <c r="N901" s="142"/>
      <c r="O901" s="142"/>
      <c r="P901" s="161"/>
      <c r="Q901" s="142"/>
      <c r="R901" s="142"/>
      <c r="S901" s="142"/>
      <c r="T901" s="142"/>
    </row>
    <row r="902" spans="1:20" s="199" customFormat="1" ht="12.75" outlineLevel="1">
      <c r="A902" s="101"/>
      <c r="B902" s="131"/>
      <c r="C902" s="132"/>
      <c r="D902" s="102" t="s">
        <v>371</v>
      </c>
      <c r="E902" s="135"/>
      <c r="F902" s="133"/>
      <c r="G902" s="132"/>
      <c r="H902" s="101">
        <f>SUBTOTAL(9,H899:H901)</f>
        <v>20</v>
      </c>
      <c r="I902" s="132"/>
      <c r="J902" s="134"/>
      <c r="K902" s="134"/>
      <c r="L902" s="134"/>
      <c r="M902" s="134"/>
      <c r="N902" s="142"/>
      <c r="O902" s="142"/>
      <c r="P902" s="161"/>
      <c r="Q902" s="142"/>
      <c r="R902" s="142"/>
      <c r="S902" s="142"/>
      <c r="T902" s="142"/>
    </row>
    <row r="903" spans="1:20" s="180" customFormat="1" ht="12.75" outlineLevel="2">
      <c r="A903" s="62">
        <v>3</v>
      </c>
      <c r="B903" s="63">
        <v>2010</v>
      </c>
      <c r="C903" s="65" t="s">
        <v>362</v>
      </c>
      <c r="D903" s="65" t="s">
        <v>199</v>
      </c>
      <c r="E903" s="66" t="s">
        <v>366</v>
      </c>
      <c r="F903" s="66">
        <v>40321</v>
      </c>
      <c r="G903" s="65" t="s">
        <v>596</v>
      </c>
      <c r="H903" s="62">
        <v>3</v>
      </c>
      <c r="I903" s="69" t="s">
        <v>281</v>
      </c>
      <c r="J903" s="10" t="s">
        <v>997</v>
      </c>
      <c r="K903" s="69"/>
      <c r="L903" s="69"/>
      <c r="M903" s="69"/>
      <c r="N903" s="125"/>
      <c r="O903" s="125"/>
      <c r="P903" s="154"/>
      <c r="Q903" s="125"/>
      <c r="R903" s="125"/>
      <c r="S903" s="125"/>
      <c r="T903" s="125"/>
    </row>
    <row r="904" spans="1:20" s="180" customFormat="1" ht="12.75" outlineLevel="2">
      <c r="A904" s="62">
        <v>3</v>
      </c>
      <c r="B904" s="63">
        <v>2010</v>
      </c>
      <c r="C904" s="65" t="s">
        <v>362</v>
      </c>
      <c r="D904" s="65" t="s">
        <v>199</v>
      </c>
      <c r="E904" s="66" t="s">
        <v>389</v>
      </c>
      <c r="F904" s="66">
        <v>40383</v>
      </c>
      <c r="G904" s="65" t="s">
        <v>607</v>
      </c>
      <c r="H904" s="62">
        <v>5</v>
      </c>
      <c r="I904" s="69" t="s">
        <v>376</v>
      </c>
      <c r="J904" s="130"/>
      <c r="K904" s="69"/>
      <c r="L904" s="69"/>
      <c r="M904" s="69"/>
      <c r="N904" s="125"/>
      <c r="O904" s="125"/>
      <c r="P904" s="154"/>
      <c r="Q904" s="125"/>
      <c r="R904" s="125"/>
      <c r="S904" s="125"/>
      <c r="T904" s="125"/>
    </row>
    <row r="905" spans="1:20" s="180" customFormat="1" ht="12.75" outlineLevel="2">
      <c r="A905" s="77">
        <v>11</v>
      </c>
      <c r="B905" s="78">
        <v>2010</v>
      </c>
      <c r="C905" s="108" t="s">
        <v>362</v>
      </c>
      <c r="D905" s="79" t="s">
        <v>199</v>
      </c>
      <c r="E905" s="79" t="s">
        <v>416</v>
      </c>
      <c r="F905" s="80">
        <v>40503</v>
      </c>
      <c r="G905" s="109" t="s">
        <v>689</v>
      </c>
      <c r="H905" s="77">
        <v>3</v>
      </c>
      <c r="I905" s="79" t="s">
        <v>408</v>
      </c>
      <c r="J905" s="130"/>
      <c r="K905" s="69"/>
      <c r="L905" s="69"/>
      <c r="M905" s="69"/>
      <c r="N905" s="125"/>
      <c r="O905" s="125"/>
      <c r="P905" s="154"/>
      <c r="Q905" s="125"/>
      <c r="R905" s="125"/>
      <c r="S905" s="125"/>
      <c r="T905" s="125"/>
    </row>
    <row r="906" spans="1:16" s="69" customFormat="1" ht="12.75" outlineLevel="2">
      <c r="A906" s="61">
        <v>3</v>
      </c>
      <c r="B906" s="67">
        <v>2011</v>
      </c>
      <c r="C906" s="68" t="s">
        <v>362</v>
      </c>
      <c r="D906" s="67" t="s">
        <v>199</v>
      </c>
      <c r="E906" s="68" t="s">
        <v>422</v>
      </c>
      <c r="F906" s="71">
        <v>40608</v>
      </c>
      <c r="G906" s="165" t="s">
        <v>756</v>
      </c>
      <c r="H906" s="61">
        <v>10</v>
      </c>
      <c r="I906" s="60" t="s">
        <v>163</v>
      </c>
      <c r="J906" s="130"/>
      <c r="P906" s="62"/>
    </row>
    <row r="907" spans="1:16" s="200" customFormat="1" ht="12.75" outlineLevel="2">
      <c r="A907" s="61">
        <v>3</v>
      </c>
      <c r="B907" s="67">
        <v>2011</v>
      </c>
      <c r="C907" s="68" t="s">
        <v>362</v>
      </c>
      <c r="D907" s="67" t="s">
        <v>199</v>
      </c>
      <c r="E907" s="68" t="s">
        <v>422</v>
      </c>
      <c r="F907" s="71">
        <v>40608</v>
      </c>
      <c r="G907" s="165" t="s">
        <v>757</v>
      </c>
      <c r="H907" s="61">
        <v>3</v>
      </c>
      <c r="I907" s="60" t="s">
        <v>487</v>
      </c>
      <c r="J907" s="130"/>
      <c r="K907" s="60"/>
      <c r="L907" s="60"/>
      <c r="M907" s="60"/>
      <c r="P907" s="201"/>
    </row>
    <row r="908" spans="1:16" s="130" customFormat="1" ht="12.75" outlineLevel="2">
      <c r="A908" s="85">
        <v>5</v>
      </c>
      <c r="B908" s="67">
        <v>2011</v>
      </c>
      <c r="C908" s="68" t="s">
        <v>362</v>
      </c>
      <c r="D908" s="71" t="s">
        <v>199</v>
      </c>
      <c r="E908" s="68" t="s">
        <v>325</v>
      </c>
      <c r="F908" s="71">
        <v>40685</v>
      </c>
      <c r="G908" s="68" t="s">
        <v>842</v>
      </c>
      <c r="H908" s="61">
        <v>7</v>
      </c>
      <c r="I908" s="60" t="s">
        <v>277</v>
      </c>
      <c r="K908" s="69"/>
      <c r="L908" s="69"/>
      <c r="M908" s="69"/>
      <c r="P908" s="126"/>
    </row>
    <row r="909" spans="1:16" s="69" customFormat="1" ht="12.75" outlineLevel="2">
      <c r="A909" s="202">
        <v>2</v>
      </c>
      <c r="B909" s="166">
        <v>2012</v>
      </c>
      <c r="C909" s="128" t="s">
        <v>362</v>
      </c>
      <c r="D909" s="129" t="s">
        <v>199</v>
      </c>
      <c r="E909" s="128" t="s">
        <v>397</v>
      </c>
      <c r="F909" s="129">
        <v>40951</v>
      </c>
      <c r="G909" s="128" t="s">
        <v>842</v>
      </c>
      <c r="H909" s="126">
        <v>5</v>
      </c>
      <c r="I909" s="130" t="s">
        <v>387</v>
      </c>
      <c r="P909" s="62"/>
    </row>
    <row r="910" spans="1:20" s="79" customFormat="1" ht="12.75" outlineLevel="2">
      <c r="A910" s="126">
        <v>3</v>
      </c>
      <c r="B910" s="127">
        <v>2012</v>
      </c>
      <c r="C910" s="128" t="s">
        <v>362</v>
      </c>
      <c r="D910" s="128" t="s">
        <v>199</v>
      </c>
      <c r="E910" s="129" t="s">
        <v>422</v>
      </c>
      <c r="F910" s="129">
        <v>40972</v>
      </c>
      <c r="G910" s="128" t="s">
        <v>1063</v>
      </c>
      <c r="H910" s="126">
        <v>10</v>
      </c>
      <c r="I910" s="130" t="s">
        <v>172</v>
      </c>
      <c r="J910" s="69"/>
      <c r="K910" s="69"/>
      <c r="L910" s="69"/>
      <c r="M910" s="69"/>
      <c r="N910" s="69"/>
      <c r="O910" s="69"/>
      <c r="P910" s="62"/>
      <c r="Q910" s="69"/>
      <c r="R910" s="69"/>
      <c r="S910" s="69"/>
      <c r="T910" s="69"/>
    </row>
    <row r="911" spans="1:20" s="79" customFormat="1" ht="12.75" outlineLevel="2">
      <c r="A911" s="126">
        <v>10</v>
      </c>
      <c r="B911" s="127">
        <v>2012</v>
      </c>
      <c r="C911" s="128" t="s">
        <v>362</v>
      </c>
      <c r="D911" s="128" t="s">
        <v>199</v>
      </c>
      <c r="E911" s="129" t="s">
        <v>416</v>
      </c>
      <c r="F911" s="145">
        <v>41196</v>
      </c>
      <c r="G911" s="128" t="s">
        <v>1563</v>
      </c>
      <c r="H911" s="126">
        <v>10</v>
      </c>
      <c r="I911" s="130" t="s">
        <v>441</v>
      </c>
      <c r="J911" s="146"/>
      <c r="K911" s="146"/>
      <c r="L911" s="146"/>
      <c r="M911" s="146"/>
      <c r="N911" s="69"/>
      <c r="O911" s="69"/>
      <c r="P911" s="62"/>
      <c r="Q911" s="69"/>
      <c r="R911" s="69"/>
      <c r="S911" s="69"/>
      <c r="T911" s="69"/>
    </row>
    <row r="912" spans="1:20" s="79" customFormat="1" ht="12.75" outlineLevel="2">
      <c r="A912" s="126">
        <v>10</v>
      </c>
      <c r="B912" s="127">
        <v>2012</v>
      </c>
      <c r="C912" s="128" t="s">
        <v>362</v>
      </c>
      <c r="D912" s="128" t="s">
        <v>199</v>
      </c>
      <c r="E912" s="129" t="s">
        <v>395</v>
      </c>
      <c r="F912" s="129">
        <v>41210</v>
      </c>
      <c r="G912" s="128" t="s">
        <v>1587</v>
      </c>
      <c r="H912" s="126">
        <v>5</v>
      </c>
      <c r="I912" s="130" t="s">
        <v>396</v>
      </c>
      <c r="J912" s="69"/>
      <c r="K912" s="69"/>
      <c r="L912" s="69"/>
      <c r="M912" s="69"/>
      <c r="N912" s="69"/>
      <c r="O912" s="69"/>
      <c r="P912" s="62"/>
      <c r="Q912" s="69"/>
      <c r="R912" s="69"/>
      <c r="S912" s="69"/>
      <c r="T912" s="69"/>
    </row>
    <row r="913" spans="1:20" s="79" customFormat="1" ht="12.75" outlineLevel="2">
      <c r="A913" s="126">
        <v>10</v>
      </c>
      <c r="B913" s="127">
        <v>2012</v>
      </c>
      <c r="C913" s="128" t="s">
        <v>362</v>
      </c>
      <c r="D913" s="128" t="s">
        <v>199</v>
      </c>
      <c r="E913" s="129" t="s">
        <v>395</v>
      </c>
      <c r="F913" s="145">
        <v>41210</v>
      </c>
      <c r="G913" s="128" t="s">
        <v>1563</v>
      </c>
      <c r="H913" s="126">
        <v>10</v>
      </c>
      <c r="I913" s="130" t="s">
        <v>460</v>
      </c>
      <c r="J913" s="146"/>
      <c r="K913" s="146"/>
      <c r="L913" s="146"/>
      <c r="M913" s="146"/>
      <c r="N913" s="69"/>
      <c r="O913" s="69"/>
      <c r="P913" s="62"/>
      <c r="Q913" s="69"/>
      <c r="R913" s="69"/>
      <c r="S913" s="69"/>
      <c r="T913" s="69"/>
    </row>
    <row r="914" spans="1:20" s="79" customFormat="1" ht="12.75" outlineLevel="2">
      <c r="A914" s="126">
        <v>11</v>
      </c>
      <c r="B914" s="127">
        <v>2012</v>
      </c>
      <c r="C914" s="128" t="s">
        <v>362</v>
      </c>
      <c r="D914" s="128" t="s">
        <v>199</v>
      </c>
      <c r="E914" s="129" t="s">
        <v>393</v>
      </c>
      <c r="F914" s="145">
        <v>41219</v>
      </c>
      <c r="G914" s="128" t="s">
        <v>1587</v>
      </c>
      <c r="H914" s="126">
        <v>5</v>
      </c>
      <c r="I914" s="130" t="s">
        <v>396</v>
      </c>
      <c r="J914" s="146"/>
      <c r="K914" s="146"/>
      <c r="L914" s="146"/>
      <c r="M914" s="146"/>
      <c r="N914" s="69"/>
      <c r="O914" s="69"/>
      <c r="P914" s="62"/>
      <c r="Q914" s="69"/>
      <c r="R914" s="69"/>
      <c r="S914" s="69"/>
      <c r="T914" s="69"/>
    </row>
    <row r="915" spans="1:20" s="79" customFormat="1" ht="12.75" outlineLevel="2">
      <c r="A915" s="126">
        <v>11</v>
      </c>
      <c r="B915" s="127">
        <v>2012</v>
      </c>
      <c r="C915" s="128" t="s">
        <v>362</v>
      </c>
      <c r="D915" s="128" t="s">
        <v>199</v>
      </c>
      <c r="E915" s="129" t="s">
        <v>393</v>
      </c>
      <c r="F915" s="145">
        <v>41219</v>
      </c>
      <c r="G915" s="128" t="s">
        <v>1600</v>
      </c>
      <c r="H915" s="126">
        <v>10</v>
      </c>
      <c r="I915" s="130" t="s">
        <v>460</v>
      </c>
      <c r="J915" s="146"/>
      <c r="K915" s="146"/>
      <c r="L915" s="146"/>
      <c r="M915" s="146"/>
      <c r="N915" s="69"/>
      <c r="O915" s="69"/>
      <c r="P915" s="62"/>
      <c r="Q915" s="69"/>
      <c r="R915" s="69"/>
      <c r="S915" s="69"/>
      <c r="T915" s="69"/>
    </row>
    <row r="916" spans="1:20" s="79" customFormat="1" ht="12.75" outlineLevel="1">
      <c r="A916" s="126"/>
      <c r="B916" s="127"/>
      <c r="C916" s="128"/>
      <c r="D916" s="128" t="s">
        <v>200</v>
      </c>
      <c r="E916" s="129"/>
      <c r="F916" s="145"/>
      <c r="G916" s="128"/>
      <c r="H916" s="126">
        <f>SUBTOTAL(9,H903:H915)</f>
        <v>86</v>
      </c>
      <c r="I916" s="130"/>
      <c r="J916" s="146"/>
      <c r="K916" s="146"/>
      <c r="L916" s="146"/>
      <c r="M916" s="146"/>
      <c r="N916" s="69"/>
      <c r="O916" s="69"/>
      <c r="P916" s="62"/>
      <c r="Q916" s="69"/>
      <c r="R916" s="69"/>
      <c r="S916" s="69"/>
      <c r="T916" s="69"/>
    </row>
    <row r="917" spans="1:16" s="35" customFormat="1" ht="12.75" outlineLevel="2">
      <c r="A917" s="30">
        <v>3</v>
      </c>
      <c r="B917" s="31">
        <v>2010</v>
      </c>
      <c r="C917" s="32" t="s">
        <v>363</v>
      </c>
      <c r="D917" s="32" t="s">
        <v>105</v>
      </c>
      <c r="E917" s="33" t="s">
        <v>422</v>
      </c>
      <c r="F917" s="33">
        <v>40244</v>
      </c>
      <c r="G917" s="32" t="s">
        <v>62</v>
      </c>
      <c r="H917" s="30">
        <v>10</v>
      </c>
      <c r="I917" s="32" t="s">
        <v>504</v>
      </c>
      <c r="P917" s="30"/>
    </row>
    <row r="918" spans="1:16" s="49" customFormat="1" ht="12.75" outlineLevel="2">
      <c r="A918" s="46">
        <v>3</v>
      </c>
      <c r="B918" s="47">
        <v>2011</v>
      </c>
      <c r="C918" s="54" t="s">
        <v>363</v>
      </c>
      <c r="D918" s="47" t="s">
        <v>105</v>
      </c>
      <c r="E918" s="54" t="s">
        <v>373</v>
      </c>
      <c r="F918" s="56">
        <v>40257</v>
      </c>
      <c r="G918" s="54" t="s">
        <v>613</v>
      </c>
      <c r="H918" s="46">
        <v>5</v>
      </c>
      <c r="I918" s="49" t="s">
        <v>364</v>
      </c>
      <c r="J918" s="35"/>
      <c r="K918" s="35"/>
      <c r="L918" s="35"/>
      <c r="M918" s="35"/>
      <c r="P918" s="46"/>
    </row>
    <row r="919" spans="1:16" s="35" customFormat="1" ht="12.75" outlineLevel="2">
      <c r="A919" s="30">
        <v>3</v>
      </c>
      <c r="B919" s="31">
        <v>2010</v>
      </c>
      <c r="C919" s="32" t="s">
        <v>363</v>
      </c>
      <c r="D919" s="32" t="s">
        <v>105</v>
      </c>
      <c r="E919" s="33" t="s">
        <v>440</v>
      </c>
      <c r="F919" s="33">
        <v>40264</v>
      </c>
      <c r="G919" s="32" t="s">
        <v>542</v>
      </c>
      <c r="H919" s="30">
        <v>5</v>
      </c>
      <c r="I919" s="32" t="s">
        <v>396</v>
      </c>
      <c r="P919" s="30"/>
    </row>
    <row r="920" spans="1:16" s="35" customFormat="1" ht="12.75" outlineLevel="2">
      <c r="A920" s="30">
        <v>3</v>
      </c>
      <c r="B920" s="31">
        <v>2010</v>
      </c>
      <c r="C920" s="32" t="s">
        <v>363</v>
      </c>
      <c r="D920" s="32" t="s">
        <v>105</v>
      </c>
      <c r="E920" s="33" t="s">
        <v>366</v>
      </c>
      <c r="F920" s="33">
        <v>40321</v>
      </c>
      <c r="G920" s="32" t="s">
        <v>230</v>
      </c>
      <c r="H920" s="30">
        <v>3</v>
      </c>
      <c r="I920" s="35" t="s">
        <v>279</v>
      </c>
      <c r="P920" s="30"/>
    </row>
    <row r="921" spans="1:16" s="35" customFormat="1" ht="12.75" outlineLevel="2">
      <c r="A921" s="30">
        <v>3</v>
      </c>
      <c r="B921" s="31">
        <v>2010</v>
      </c>
      <c r="C921" s="32" t="s">
        <v>363</v>
      </c>
      <c r="D921" s="32" t="s">
        <v>105</v>
      </c>
      <c r="E921" s="33" t="s">
        <v>366</v>
      </c>
      <c r="F921" s="33">
        <v>40321</v>
      </c>
      <c r="G921" s="32" t="s">
        <v>134</v>
      </c>
      <c r="H921" s="30">
        <v>7</v>
      </c>
      <c r="I921" s="35" t="s">
        <v>275</v>
      </c>
      <c r="P921" s="30"/>
    </row>
    <row r="922" spans="1:16" s="35" customFormat="1" ht="12.75" outlineLevel="2">
      <c r="A922" s="30">
        <v>3</v>
      </c>
      <c r="B922" s="31">
        <v>2010</v>
      </c>
      <c r="C922" s="32" t="s">
        <v>363</v>
      </c>
      <c r="D922" s="32" t="s">
        <v>105</v>
      </c>
      <c r="E922" s="33" t="s">
        <v>366</v>
      </c>
      <c r="F922" s="33">
        <v>40321</v>
      </c>
      <c r="G922" s="32" t="s">
        <v>597</v>
      </c>
      <c r="H922" s="30">
        <v>3</v>
      </c>
      <c r="I922" s="35" t="s">
        <v>269</v>
      </c>
      <c r="K922" s="49"/>
      <c r="L922" s="49"/>
      <c r="M922" s="49"/>
      <c r="P922" s="30"/>
    </row>
    <row r="923" spans="1:16" s="35" customFormat="1" ht="12.75" outlineLevel="2">
      <c r="A923" s="30">
        <v>9</v>
      </c>
      <c r="B923" s="31">
        <v>2010</v>
      </c>
      <c r="C923" s="32" t="s">
        <v>363</v>
      </c>
      <c r="D923" s="32" t="s">
        <v>105</v>
      </c>
      <c r="E923" s="33" t="s">
        <v>612</v>
      </c>
      <c r="F923" s="33">
        <v>40433</v>
      </c>
      <c r="G923" s="32" t="s">
        <v>613</v>
      </c>
      <c r="H923" s="30">
        <v>10</v>
      </c>
      <c r="I923" s="32" t="s">
        <v>460</v>
      </c>
      <c r="J923" s="134"/>
      <c r="K923" s="49"/>
      <c r="L923" s="49"/>
      <c r="M923" s="49"/>
      <c r="P923" s="30"/>
    </row>
    <row r="924" spans="1:16" s="35" customFormat="1" ht="12.75" outlineLevel="2">
      <c r="A924" s="30">
        <v>9</v>
      </c>
      <c r="B924" s="31">
        <v>2010</v>
      </c>
      <c r="C924" s="32" t="s">
        <v>363</v>
      </c>
      <c r="D924" s="32" t="s">
        <v>105</v>
      </c>
      <c r="E924" s="33" t="s">
        <v>222</v>
      </c>
      <c r="F924" s="33">
        <v>40460</v>
      </c>
      <c r="G924" s="32" t="s">
        <v>613</v>
      </c>
      <c r="H924" s="30">
        <v>5</v>
      </c>
      <c r="I924" s="32" t="s">
        <v>459</v>
      </c>
      <c r="J924" s="134"/>
      <c r="K924" s="49"/>
      <c r="L924" s="49"/>
      <c r="M924" s="49"/>
      <c r="P924" s="30"/>
    </row>
    <row r="925" spans="1:16" s="35" customFormat="1" ht="12.75" outlineLevel="2">
      <c r="A925" s="46">
        <v>3</v>
      </c>
      <c r="B925" s="47">
        <v>2011</v>
      </c>
      <c r="C925" s="54" t="s">
        <v>363</v>
      </c>
      <c r="D925" s="47" t="s">
        <v>105</v>
      </c>
      <c r="E925" s="54" t="s">
        <v>422</v>
      </c>
      <c r="F925" s="56">
        <v>40608</v>
      </c>
      <c r="G925" s="144" t="s">
        <v>62</v>
      </c>
      <c r="H925" s="46">
        <v>10</v>
      </c>
      <c r="I925" s="49" t="s">
        <v>504</v>
      </c>
      <c r="P925" s="30"/>
    </row>
    <row r="926" spans="1:16" s="49" customFormat="1" ht="12.75" outlineLevel="2">
      <c r="A926" s="46">
        <v>3</v>
      </c>
      <c r="B926" s="47">
        <v>2011</v>
      </c>
      <c r="C926" s="54" t="s">
        <v>363</v>
      </c>
      <c r="D926" s="47" t="s">
        <v>105</v>
      </c>
      <c r="E926" s="54" t="s">
        <v>422</v>
      </c>
      <c r="F926" s="56">
        <v>40608</v>
      </c>
      <c r="G926" s="144" t="s">
        <v>758</v>
      </c>
      <c r="H926" s="46">
        <v>7</v>
      </c>
      <c r="I926" s="49" t="s">
        <v>263</v>
      </c>
      <c r="J926" s="35"/>
      <c r="K926" s="35"/>
      <c r="L926" s="35"/>
      <c r="M926" s="35"/>
      <c r="P926" s="46"/>
    </row>
    <row r="927" spans="1:16" s="49" customFormat="1" ht="12.75" outlineLevel="2">
      <c r="A927" s="46">
        <v>7</v>
      </c>
      <c r="B927" s="47">
        <v>2011</v>
      </c>
      <c r="C927" s="54" t="s">
        <v>363</v>
      </c>
      <c r="D927" s="47" t="s">
        <v>105</v>
      </c>
      <c r="E927" s="54" t="s">
        <v>375</v>
      </c>
      <c r="F927" s="56">
        <v>40742</v>
      </c>
      <c r="G927" s="144" t="s">
        <v>851</v>
      </c>
      <c r="H927" s="46">
        <v>5</v>
      </c>
      <c r="I927" s="49" t="s">
        <v>405</v>
      </c>
      <c r="J927" s="35"/>
      <c r="K927" s="35"/>
      <c r="L927" s="35"/>
      <c r="M927" s="35"/>
      <c r="P927" s="46"/>
    </row>
    <row r="928" spans="1:16" s="49" customFormat="1" ht="12.75" outlineLevel="2">
      <c r="A928" s="46">
        <v>7</v>
      </c>
      <c r="B928" s="47">
        <v>2011</v>
      </c>
      <c r="C928" s="54" t="s">
        <v>363</v>
      </c>
      <c r="D928" s="47" t="s">
        <v>105</v>
      </c>
      <c r="E928" s="54" t="s">
        <v>378</v>
      </c>
      <c r="F928" s="56">
        <v>40749</v>
      </c>
      <c r="G928" s="144" t="s">
        <v>851</v>
      </c>
      <c r="H928" s="46">
        <v>5</v>
      </c>
      <c r="I928" s="49" t="s">
        <v>405</v>
      </c>
      <c r="J928" s="35"/>
      <c r="K928" s="35"/>
      <c r="L928" s="35"/>
      <c r="M928" s="35"/>
      <c r="P928" s="46"/>
    </row>
    <row r="929" spans="1:16" s="35" customFormat="1" ht="12.75" outlineLevel="2">
      <c r="A929" s="46">
        <v>10</v>
      </c>
      <c r="B929" s="53">
        <v>2011</v>
      </c>
      <c r="C929" s="54" t="s">
        <v>363</v>
      </c>
      <c r="D929" s="54" t="s">
        <v>105</v>
      </c>
      <c r="E929" s="56" t="s">
        <v>416</v>
      </c>
      <c r="F929" s="56">
        <v>40839</v>
      </c>
      <c r="G929" s="54" t="s">
        <v>940</v>
      </c>
      <c r="H929" s="46">
        <v>7</v>
      </c>
      <c r="I929" s="49" t="s">
        <v>406</v>
      </c>
      <c r="P929" s="30"/>
    </row>
    <row r="930" spans="1:16" s="35" customFormat="1" ht="12.75" outlineLevel="2">
      <c r="A930" s="46">
        <v>10</v>
      </c>
      <c r="B930" s="53">
        <v>2011</v>
      </c>
      <c r="C930" s="54" t="s">
        <v>363</v>
      </c>
      <c r="D930" s="54" t="s">
        <v>105</v>
      </c>
      <c r="E930" s="56" t="s">
        <v>416</v>
      </c>
      <c r="F930" s="56">
        <v>40839</v>
      </c>
      <c r="G930" s="54" t="s">
        <v>941</v>
      </c>
      <c r="H930" s="46">
        <v>7</v>
      </c>
      <c r="I930" s="49" t="s">
        <v>377</v>
      </c>
      <c r="P930" s="30"/>
    </row>
    <row r="931" spans="1:16" s="35" customFormat="1" ht="12.75" outlineLevel="2">
      <c r="A931" s="46">
        <v>10</v>
      </c>
      <c r="B931" s="53">
        <v>2011</v>
      </c>
      <c r="C931" s="54" t="s">
        <v>363</v>
      </c>
      <c r="D931" s="54" t="s">
        <v>105</v>
      </c>
      <c r="E931" s="56" t="s">
        <v>416</v>
      </c>
      <c r="F931" s="56">
        <v>40839</v>
      </c>
      <c r="G931" s="54" t="s">
        <v>942</v>
      </c>
      <c r="H931" s="46">
        <v>7</v>
      </c>
      <c r="I931" s="49" t="s">
        <v>943</v>
      </c>
      <c r="P931" s="30"/>
    </row>
    <row r="932" spans="1:16" s="35" customFormat="1" ht="12.75" outlineLevel="2">
      <c r="A932" s="46">
        <v>10</v>
      </c>
      <c r="B932" s="53">
        <v>2011</v>
      </c>
      <c r="C932" s="54" t="s">
        <v>363</v>
      </c>
      <c r="D932" s="54" t="s">
        <v>105</v>
      </c>
      <c r="E932" s="56" t="s">
        <v>416</v>
      </c>
      <c r="F932" s="56">
        <v>40839</v>
      </c>
      <c r="G932" s="54" t="s">
        <v>944</v>
      </c>
      <c r="H932" s="46">
        <v>3</v>
      </c>
      <c r="I932" s="49" t="s">
        <v>945</v>
      </c>
      <c r="P932" s="30"/>
    </row>
    <row r="933" spans="1:16" s="35" customFormat="1" ht="12.75" outlineLevel="2">
      <c r="A933" s="161">
        <v>3</v>
      </c>
      <c r="B933" s="162">
        <v>2012</v>
      </c>
      <c r="C933" s="163" t="s">
        <v>363</v>
      </c>
      <c r="D933" s="163" t="s">
        <v>105</v>
      </c>
      <c r="E933" s="164" t="s">
        <v>315</v>
      </c>
      <c r="F933" s="164">
        <v>40978</v>
      </c>
      <c r="G933" s="163" t="s">
        <v>1262</v>
      </c>
      <c r="H933" s="161">
        <v>5</v>
      </c>
      <c r="I933" s="142" t="s">
        <v>379</v>
      </c>
      <c r="J933" s="142"/>
      <c r="K933" s="142"/>
      <c r="L933" s="142"/>
      <c r="M933" s="142"/>
      <c r="P933" s="30"/>
    </row>
    <row r="934" spans="1:16" s="35" customFormat="1" ht="12.75" outlineLevel="2">
      <c r="A934" s="161">
        <v>3</v>
      </c>
      <c r="B934" s="162">
        <v>2012</v>
      </c>
      <c r="C934" s="163" t="s">
        <v>363</v>
      </c>
      <c r="D934" s="163" t="s">
        <v>105</v>
      </c>
      <c r="E934" s="164" t="s">
        <v>389</v>
      </c>
      <c r="F934" s="164">
        <v>40985</v>
      </c>
      <c r="G934" s="163" t="s">
        <v>942</v>
      </c>
      <c r="H934" s="161">
        <v>5</v>
      </c>
      <c r="I934" s="142" t="s">
        <v>364</v>
      </c>
      <c r="J934" s="142"/>
      <c r="K934" s="142"/>
      <c r="L934" s="142"/>
      <c r="M934" s="142"/>
      <c r="P934" s="30"/>
    </row>
    <row r="935" spans="1:16" s="35" customFormat="1" ht="12.75" outlineLevel="2">
      <c r="A935" s="161">
        <v>3</v>
      </c>
      <c r="B935" s="162">
        <v>2012</v>
      </c>
      <c r="C935" s="163" t="s">
        <v>363</v>
      </c>
      <c r="D935" s="163" t="s">
        <v>105</v>
      </c>
      <c r="E935" s="164" t="s">
        <v>440</v>
      </c>
      <c r="F935" s="164">
        <v>40992</v>
      </c>
      <c r="G935" s="163" t="s">
        <v>1284</v>
      </c>
      <c r="H935" s="161">
        <v>5</v>
      </c>
      <c r="I935" s="142" t="s">
        <v>396</v>
      </c>
      <c r="J935" s="142"/>
      <c r="K935" s="142"/>
      <c r="L935" s="142"/>
      <c r="M935" s="142"/>
      <c r="P935" s="30"/>
    </row>
    <row r="936" spans="1:16" s="35" customFormat="1" ht="12.75" outlineLevel="2">
      <c r="A936" s="136">
        <v>5</v>
      </c>
      <c r="B936" s="137">
        <v>2012</v>
      </c>
      <c r="C936" s="138" t="s">
        <v>363</v>
      </c>
      <c r="D936" s="139" t="s">
        <v>105</v>
      </c>
      <c r="E936" s="139" t="s">
        <v>325</v>
      </c>
      <c r="F936" s="140">
        <v>41049</v>
      </c>
      <c r="G936" s="141" t="s">
        <v>1365</v>
      </c>
      <c r="H936" s="136">
        <v>10</v>
      </c>
      <c r="I936" s="139" t="s">
        <v>266</v>
      </c>
      <c r="J936" s="142"/>
      <c r="K936" s="142"/>
      <c r="L936" s="142"/>
      <c r="M936" s="142"/>
      <c r="P936" s="30"/>
    </row>
    <row r="937" spans="1:16" s="35" customFormat="1" ht="12.75" outlineLevel="2">
      <c r="A937" s="136">
        <v>5</v>
      </c>
      <c r="B937" s="137">
        <v>2012</v>
      </c>
      <c r="C937" s="138" t="s">
        <v>363</v>
      </c>
      <c r="D937" s="139" t="s">
        <v>105</v>
      </c>
      <c r="E937" s="139" t="s">
        <v>325</v>
      </c>
      <c r="F937" s="140">
        <v>41049</v>
      </c>
      <c r="G937" s="141" t="s">
        <v>1262</v>
      </c>
      <c r="H937" s="136">
        <v>7</v>
      </c>
      <c r="I937" s="139" t="s">
        <v>1366</v>
      </c>
      <c r="J937" s="142"/>
      <c r="K937" s="142"/>
      <c r="L937" s="142"/>
      <c r="M937" s="142"/>
      <c r="P937" s="30"/>
    </row>
    <row r="938" spans="1:16" s="142" customFormat="1" ht="12.75" outlineLevel="2">
      <c r="A938" s="136">
        <v>5</v>
      </c>
      <c r="B938" s="137">
        <v>2012</v>
      </c>
      <c r="C938" s="138" t="s">
        <v>363</v>
      </c>
      <c r="D938" s="139" t="s">
        <v>105</v>
      </c>
      <c r="E938" s="139" t="s">
        <v>325</v>
      </c>
      <c r="F938" s="140">
        <v>41049</v>
      </c>
      <c r="G938" s="141" t="s">
        <v>942</v>
      </c>
      <c r="H938" s="136">
        <v>10</v>
      </c>
      <c r="I938" s="139" t="s">
        <v>1367</v>
      </c>
      <c r="P938" s="161"/>
    </row>
    <row r="939" spans="1:16" s="142" customFormat="1" ht="12.75" outlineLevel="2">
      <c r="A939" s="136">
        <v>5</v>
      </c>
      <c r="B939" s="137">
        <v>2012</v>
      </c>
      <c r="C939" s="138" t="s">
        <v>363</v>
      </c>
      <c r="D939" s="139" t="s">
        <v>105</v>
      </c>
      <c r="E939" s="139" t="s">
        <v>1375</v>
      </c>
      <c r="F939" s="140">
        <v>41055</v>
      </c>
      <c r="G939" s="141" t="s">
        <v>1444</v>
      </c>
      <c r="H939" s="136">
        <v>5</v>
      </c>
      <c r="I939" s="139" t="s">
        <v>1432</v>
      </c>
      <c r="P939" s="161"/>
    </row>
    <row r="940" spans="1:16" s="142" customFormat="1" ht="12.75" outlineLevel="2">
      <c r="A940" s="136">
        <v>11</v>
      </c>
      <c r="B940" s="137">
        <v>2012</v>
      </c>
      <c r="C940" s="138" t="s">
        <v>363</v>
      </c>
      <c r="D940" s="139" t="s">
        <v>105</v>
      </c>
      <c r="E940" s="139" t="s">
        <v>1602</v>
      </c>
      <c r="F940" s="140">
        <v>41223</v>
      </c>
      <c r="G940" s="141" t="s">
        <v>1609</v>
      </c>
      <c r="H940" s="136">
        <v>5</v>
      </c>
      <c r="I940" s="139" t="s">
        <v>460</v>
      </c>
      <c r="P940" s="161"/>
    </row>
    <row r="941" spans="1:16" s="142" customFormat="1" ht="12.75" outlineLevel="1">
      <c r="A941" s="136"/>
      <c r="B941" s="137"/>
      <c r="C941" s="138"/>
      <c r="D941" s="139" t="s">
        <v>106</v>
      </c>
      <c r="E941" s="139"/>
      <c r="F941" s="140"/>
      <c r="G941" s="141"/>
      <c r="H941" s="136">
        <f>SUBTOTAL(9,H917:H940)</f>
        <v>151</v>
      </c>
      <c r="I941" s="139"/>
      <c r="P941" s="161"/>
    </row>
    <row r="942" spans="1:16" s="142" customFormat="1" ht="12.75" outlineLevel="2">
      <c r="A942" s="30">
        <v>10</v>
      </c>
      <c r="B942" s="31">
        <v>2010</v>
      </c>
      <c r="C942" s="32" t="s">
        <v>362</v>
      </c>
      <c r="D942" s="32" t="s">
        <v>12</v>
      </c>
      <c r="E942" s="33" t="s">
        <v>438</v>
      </c>
      <c r="F942" s="33">
        <v>40474</v>
      </c>
      <c r="G942" s="32" t="s">
        <v>622</v>
      </c>
      <c r="H942" s="30">
        <v>10</v>
      </c>
      <c r="I942" s="32" t="s">
        <v>379</v>
      </c>
      <c r="J942" s="35"/>
      <c r="K942" s="35"/>
      <c r="L942" s="35"/>
      <c r="M942" s="35"/>
      <c r="P942" s="161"/>
    </row>
    <row r="943" spans="1:16" s="142" customFormat="1" ht="12.75" outlineLevel="2">
      <c r="A943" s="30">
        <v>10</v>
      </c>
      <c r="B943" s="31">
        <v>2010</v>
      </c>
      <c r="C943" s="32" t="s">
        <v>362</v>
      </c>
      <c r="D943" s="32" t="s">
        <v>12</v>
      </c>
      <c r="E943" s="33" t="s">
        <v>438</v>
      </c>
      <c r="F943" s="33">
        <v>40474</v>
      </c>
      <c r="G943" s="32" t="s">
        <v>623</v>
      </c>
      <c r="H943" s="30">
        <v>5</v>
      </c>
      <c r="I943" s="32" t="s">
        <v>462</v>
      </c>
      <c r="J943" s="35"/>
      <c r="K943" s="35"/>
      <c r="L943" s="35"/>
      <c r="M943" s="35"/>
      <c r="P943" s="161"/>
    </row>
    <row r="944" spans="1:16" s="142" customFormat="1" ht="12.75" outlineLevel="2">
      <c r="A944" s="46">
        <v>10</v>
      </c>
      <c r="B944" s="53">
        <v>2011</v>
      </c>
      <c r="C944" s="54" t="s">
        <v>362</v>
      </c>
      <c r="D944" s="54" t="s">
        <v>12</v>
      </c>
      <c r="E944" s="56" t="s">
        <v>438</v>
      </c>
      <c r="F944" s="56">
        <v>40839</v>
      </c>
      <c r="G944" s="54" t="s">
        <v>946</v>
      </c>
      <c r="H944" s="46">
        <v>10</v>
      </c>
      <c r="I944" s="54" t="s">
        <v>379</v>
      </c>
      <c r="J944" s="134"/>
      <c r="K944" s="134"/>
      <c r="L944" s="134"/>
      <c r="M944" s="134"/>
      <c r="P944" s="161"/>
    </row>
    <row r="945" spans="1:16" s="142" customFormat="1" ht="12.75" outlineLevel="2">
      <c r="A945" s="136">
        <v>10</v>
      </c>
      <c r="B945" s="137">
        <v>2012</v>
      </c>
      <c r="C945" s="138" t="s">
        <v>362</v>
      </c>
      <c r="D945" s="139" t="s">
        <v>1564</v>
      </c>
      <c r="E945" s="139" t="s">
        <v>438</v>
      </c>
      <c r="F945" s="140">
        <v>41202</v>
      </c>
      <c r="G945" s="141" t="s">
        <v>1565</v>
      </c>
      <c r="H945" s="136">
        <v>10</v>
      </c>
      <c r="I945" s="139" t="s">
        <v>379</v>
      </c>
      <c r="P945" s="161"/>
    </row>
    <row r="946" spans="1:16" s="142" customFormat="1" ht="12.75" outlineLevel="2">
      <c r="A946" s="136">
        <v>10</v>
      </c>
      <c r="B946" s="137">
        <v>2012</v>
      </c>
      <c r="C946" s="138" t="s">
        <v>362</v>
      </c>
      <c r="D946" s="139" t="s">
        <v>1564</v>
      </c>
      <c r="E946" s="139" t="s">
        <v>438</v>
      </c>
      <c r="F946" s="140">
        <v>41203</v>
      </c>
      <c r="G946" s="141" t="s">
        <v>1566</v>
      </c>
      <c r="H946" s="136">
        <v>10</v>
      </c>
      <c r="I946" s="139" t="s">
        <v>460</v>
      </c>
      <c r="P946" s="161"/>
    </row>
    <row r="947" spans="1:16" s="142" customFormat="1" ht="12.75" outlineLevel="1">
      <c r="A947" s="136"/>
      <c r="B947" s="137"/>
      <c r="C947" s="138"/>
      <c r="D947" s="139" t="s">
        <v>13</v>
      </c>
      <c r="E947" s="139"/>
      <c r="F947" s="140"/>
      <c r="G947" s="141"/>
      <c r="H947" s="136">
        <f>SUBTOTAL(9,H942:H946)</f>
        <v>45</v>
      </c>
      <c r="I947" s="139"/>
      <c r="P947" s="161"/>
    </row>
    <row r="948" spans="1:16" s="35" customFormat="1" ht="12.75" outlineLevel="2">
      <c r="A948" s="46">
        <v>3</v>
      </c>
      <c r="B948" s="47">
        <v>2011</v>
      </c>
      <c r="C948" s="54" t="s">
        <v>362</v>
      </c>
      <c r="D948" s="47" t="s">
        <v>354</v>
      </c>
      <c r="E948" s="54" t="s">
        <v>422</v>
      </c>
      <c r="F948" s="56">
        <v>40608</v>
      </c>
      <c r="G948" s="144" t="s">
        <v>759</v>
      </c>
      <c r="H948" s="46">
        <v>7</v>
      </c>
      <c r="I948" s="49" t="s">
        <v>498</v>
      </c>
      <c r="J948" s="134"/>
      <c r="K948" s="134"/>
      <c r="L948" s="134"/>
      <c r="M948" s="134"/>
      <c r="P948" s="30"/>
    </row>
    <row r="949" spans="1:16" s="35" customFormat="1" ht="12.75" outlineLevel="2">
      <c r="A949" s="101">
        <v>3</v>
      </c>
      <c r="B949" s="131">
        <v>2012</v>
      </c>
      <c r="C949" s="132" t="s">
        <v>362</v>
      </c>
      <c r="D949" s="132" t="s">
        <v>354</v>
      </c>
      <c r="E949" s="133" t="s">
        <v>422</v>
      </c>
      <c r="F949" s="133">
        <v>40972</v>
      </c>
      <c r="G949" s="132" t="s">
        <v>759</v>
      </c>
      <c r="H949" s="101">
        <v>10</v>
      </c>
      <c r="I949" s="134" t="s">
        <v>531</v>
      </c>
      <c r="J949" s="134"/>
      <c r="K949" s="134"/>
      <c r="L949" s="134"/>
      <c r="M949" s="134"/>
      <c r="P949" s="30"/>
    </row>
    <row r="950" spans="1:16" s="134" customFormat="1" ht="12.75" outlineLevel="2">
      <c r="A950" s="136">
        <v>5</v>
      </c>
      <c r="B950" s="137">
        <v>2012</v>
      </c>
      <c r="C950" s="138" t="s">
        <v>362</v>
      </c>
      <c r="D950" s="139" t="s">
        <v>354</v>
      </c>
      <c r="E950" s="139" t="s">
        <v>325</v>
      </c>
      <c r="F950" s="140">
        <v>41049</v>
      </c>
      <c r="G950" s="141" t="s">
        <v>1368</v>
      </c>
      <c r="H950" s="136">
        <v>3</v>
      </c>
      <c r="I950" s="139" t="s">
        <v>244</v>
      </c>
      <c r="J950" s="142"/>
      <c r="K950" s="142"/>
      <c r="L950" s="142"/>
      <c r="M950" s="142"/>
      <c r="P950" s="101"/>
    </row>
    <row r="951" spans="1:16" s="134" customFormat="1" ht="12.75" outlineLevel="1">
      <c r="A951" s="136"/>
      <c r="B951" s="137"/>
      <c r="C951" s="138"/>
      <c r="D951" s="139" t="s">
        <v>355</v>
      </c>
      <c r="E951" s="139"/>
      <c r="F951" s="140"/>
      <c r="G951" s="141"/>
      <c r="H951" s="136">
        <f>SUBTOTAL(9,H948:H950)</f>
        <v>20</v>
      </c>
      <c r="I951" s="139"/>
      <c r="J951" s="142"/>
      <c r="K951" s="142"/>
      <c r="L951" s="142"/>
      <c r="M951" s="142"/>
      <c r="P951" s="101"/>
    </row>
    <row r="952" spans="1:16" s="142" customFormat="1" ht="12.75" outlineLevel="2">
      <c r="A952" s="101">
        <v>3</v>
      </c>
      <c r="B952" s="131">
        <v>2012</v>
      </c>
      <c r="C952" s="132" t="s">
        <v>363</v>
      </c>
      <c r="D952" s="132" t="s">
        <v>148</v>
      </c>
      <c r="E952" s="133" t="s">
        <v>422</v>
      </c>
      <c r="F952" s="133">
        <v>40972</v>
      </c>
      <c r="G952" s="132" t="s">
        <v>1064</v>
      </c>
      <c r="H952" s="101">
        <v>7</v>
      </c>
      <c r="I952" s="134" t="s">
        <v>498</v>
      </c>
      <c r="J952" s="35"/>
      <c r="K952" s="35"/>
      <c r="L952" s="35"/>
      <c r="M952" s="35"/>
      <c r="P952" s="161"/>
    </row>
    <row r="953" spans="1:16" s="142" customFormat="1" ht="12.75" outlineLevel="2">
      <c r="A953" s="101">
        <v>3</v>
      </c>
      <c r="B953" s="131">
        <v>2012</v>
      </c>
      <c r="C953" s="132" t="s">
        <v>363</v>
      </c>
      <c r="D953" s="132" t="s">
        <v>148</v>
      </c>
      <c r="E953" s="133" t="s">
        <v>422</v>
      </c>
      <c r="F953" s="133">
        <v>40972</v>
      </c>
      <c r="G953" s="132" t="s">
        <v>634</v>
      </c>
      <c r="H953" s="101">
        <v>10</v>
      </c>
      <c r="I953" s="134" t="s">
        <v>239</v>
      </c>
      <c r="J953" s="35"/>
      <c r="K953" s="35"/>
      <c r="L953" s="35"/>
      <c r="M953" s="35"/>
      <c r="P953" s="161"/>
    </row>
    <row r="954" spans="1:16" s="134" customFormat="1" ht="12.75" outlineLevel="2">
      <c r="A954" s="101">
        <v>3</v>
      </c>
      <c r="B954" s="131">
        <v>2012</v>
      </c>
      <c r="C954" s="132" t="s">
        <v>363</v>
      </c>
      <c r="D954" s="132" t="s">
        <v>148</v>
      </c>
      <c r="E954" s="133" t="s">
        <v>422</v>
      </c>
      <c r="F954" s="133">
        <v>40972</v>
      </c>
      <c r="G954" s="132" t="s">
        <v>843</v>
      </c>
      <c r="H954" s="101">
        <v>10</v>
      </c>
      <c r="I954" s="134" t="s">
        <v>85</v>
      </c>
      <c r="J954" s="35"/>
      <c r="K954" s="35"/>
      <c r="L954" s="35"/>
      <c r="M954" s="35"/>
      <c r="P954" s="101"/>
    </row>
    <row r="955" spans="1:16" s="134" customFormat="1" ht="12.75" outlineLevel="2">
      <c r="A955" s="101">
        <v>3</v>
      </c>
      <c r="B955" s="131">
        <v>2012</v>
      </c>
      <c r="C955" s="132" t="s">
        <v>363</v>
      </c>
      <c r="D955" s="132" t="s">
        <v>148</v>
      </c>
      <c r="E955" s="133" t="s">
        <v>422</v>
      </c>
      <c r="F955" s="133">
        <v>40972</v>
      </c>
      <c r="G955" s="132" t="s">
        <v>63</v>
      </c>
      <c r="H955" s="101">
        <v>7</v>
      </c>
      <c r="I955" s="134" t="s">
        <v>493</v>
      </c>
      <c r="K955" s="35"/>
      <c r="L955" s="35"/>
      <c r="M955" s="35"/>
      <c r="P955" s="101"/>
    </row>
    <row r="956" spans="1:16" s="134" customFormat="1" ht="12.75" outlineLevel="1">
      <c r="A956" s="101"/>
      <c r="B956" s="131"/>
      <c r="C956" s="132"/>
      <c r="D956" s="132" t="s">
        <v>149</v>
      </c>
      <c r="E956" s="133"/>
      <c r="F956" s="133"/>
      <c r="G956" s="132"/>
      <c r="H956" s="101">
        <f>SUBTOTAL(9,H952:H955)</f>
        <v>34</v>
      </c>
      <c r="K956" s="35"/>
      <c r="L956" s="35"/>
      <c r="M956" s="35"/>
      <c r="P956" s="101"/>
    </row>
    <row r="957" spans="1:13" s="142" customFormat="1" ht="12.75" outlineLevel="2">
      <c r="A957" s="101">
        <v>10</v>
      </c>
      <c r="B957" s="131">
        <v>2012</v>
      </c>
      <c r="C957" s="132" t="s">
        <v>362</v>
      </c>
      <c r="D957" s="132" t="s">
        <v>1567</v>
      </c>
      <c r="E957" s="133" t="s">
        <v>416</v>
      </c>
      <c r="F957" s="143">
        <v>41196</v>
      </c>
      <c r="G957" s="132" t="s">
        <v>1544</v>
      </c>
      <c r="H957" s="101">
        <v>7</v>
      </c>
      <c r="I957" s="134" t="s">
        <v>232</v>
      </c>
      <c r="J957" s="105"/>
      <c r="K957" s="105"/>
      <c r="L957" s="105"/>
      <c r="M957" s="105"/>
    </row>
    <row r="958" spans="1:13" s="142" customFormat="1" ht="12.75" outlineLevel="1">
      <c r="A958" s="101"/>
      <c r="B958" s="131"/>
      <c r="C958" s="132"/>
      <c r="D958" s="132" t="s">
        <v>1568</v>
      </c>
      <c r="E958" s="133"/>
      <c r="F958" s="143"/>
      <c r="G958" s="132"/>
      <c r="H958" s="101">
        <f>SUBTOTAL(9,H957:H957)</f>
        <v>7</v>
      </c>
      <c r="I958" s="134"/>
      <c r="J958" s="105"/>
      <c r="K958" s="105"/>
      <c r="L958" s="105"/>
      <c r="M958" s="105"/>
    </row>
    <row r="959" spans="1:10" s="35" customFormat="1" ht="12.75" outlineLevel="2">
      <c r="A959" s="50">
        <v>11</v>
      </c>
      <c r="B959" s="51">
        <v>2010</v>
      </c>
      <c r="C959" s="148" t="s">
        <v>428</v>
      </c>
      <c r="D959" s="52" t="s">
        <v>155</v>
      </c>
      <c r="E959" s="52" t="s">
        <v>416</v>
      </c>
      <c r="F959" s="75">
        <v>40503</v>
      </c>
      <c r="G959" s="149" t="s">
        <v>690</v>
      </c>
      <c r="H959" s="50">
        <v>3</v>
      </c>
      <c r="I959" s="52" t="s">
        <v>127</v>
      </c>
      <c r="J959" s="134"/>
    </row>
    <row r="960" spans="1:10" s="35" customFormat="1" ht="12.75" outlineLevel="1">
      <c r="A960" s="50"/>
      <c r="B960" s="51"/>
      <c r="C960" s="148"/>
      <c r="D960" s="52" t="s">
        <v>156</v>
      </c>
      <c r="E960" s="52"/>
      <c r="F960" s="75"/>
      <c r="G960" s="149"/>
      <c r="H960" s="50">
        <f>SUBTOTAL(9,H959:H959)</f>
        <v>3</v>
      </c>
      <c r="I960" s="52"/>
      <c r="J960" s="134"/>
    </row>
    <row r="961" spans="1:10" s="35" customFormat="1" ht="12.75" outlineLevel="2">
      <c r="A961" s="30">
        <v>3</v>
      </c>
      <c r="B961" s="72">
        <v>2010</v>
      </c>
      <c r="C961" s="32" t="s">
        <v>428</v>
      </c>
      <c r="D961" s="34" t="s">
        <v>345</v>
      </c>
      <c r="E961" s="32" t="s">
        <v>388</v>
      </c>
      <c r="F961" s="33">
        <v>40251</v>
      </c>
      <c r="G961" s="32" t="s">
        <v>23</v>
      </c>
      <c r="H961" s="30">
        <v>5</v>
      </c>
      <c r="I961" s="32" t="s">
        <v>486</v>
      </c>
      <c r="J961" s="134"/>
    </row>
    <row r="962" spans="1:13" s="35" customFormat="1" ht="12.75" outlineLevel="2">
      <c r="A962" s="30">
        <v>3</v>
      </c>
      <c r="B962" s="72">
        <v>2010</v>
      </c>
      <c r="C962" s="32" t="s">
        <v>428</v>
      </c>
      <c r="D962" s="34" t="s">
        <v>345</v>
      </c>
      <c r="E962" s="32" t="s">
        <v>394</v>
      </c>
      <c r="F962" s="33">
        <v>40258</v>
      </c>
      <c r="G962" s="32" t="s">
        <v>23</v>
      </c>
      <c r="H962" s="30">
        <v>5</v>
      </c>
      <c r="I962" s="32" t="s">
        <v>486</v>
      </c>
      <c r="J962" s="134"/>
      <c r="K962" s="49"/>
      <c r="L962" s="49"/>
      <c r="M962" s="49"/>
    </row>
    <row r="963" spans="1:10" s="35" customFormat="1" ht="12.75" outlineLevel="2">
      <c r="A963" s="46">
        <v>3</v>
      </c>
      <c r="B963" s="74">
        <v>2011</v>
      </c>
      <c r="C963" s="54" t="s">
        <v>428</v>
      </c>
      <c r="D963" s="47" t="s">
        <v>345</v>
      </c>
      <c r="E963" s="54" t="s">
        <v>394</v>
      </c>
      <c r="F963" s="56">
        <v>40622</v>
      </c>
      <c r="G963" s="54" t="s">
        <v>778</v>
      </c>
      <c r="H963" s="46">
        <v>5</v>
      </c>
      <c r="I963" s="54" t="s">
        <v>486</v>
      </c>
      <c r="J963" s="134"/>
    </row>
    <row r="964" spans="1:9" s="35" customFormat="1" ht="12.75" outlineLevel="2">
      <c r="A964" s="159">
        <v>3</v>
      </c>
      <c r="B964" s="203">
        <v>2012</v>
      </c>
      <c r="C964" s="157" t="s">
        <v>428</v>
      </c>
      <c r="D964" s="156" t="s">
        <v>345</v>
      </c>
      <c r="E964" s="157" t="s">
        <v>394</v>
      </c>
      <c r="F964" s="158">
        <v>40986</v>
      </c>
      <c r="G964" s="157" t="s">
        <v>1278</v>
      </c>
      <c r="H964" s="159">
        <v>5</v>
      </c>
      <c r="I964" s="157" t="s">
        <v>464</v>
      </c>
    </row>
    <row r="965" spans="1:13" s="35" customFormat="1" ht="12.75" outlineLevel="2">
      <c r="A965" s="136">
        <v>5</v>
      </c>
      <c r="B965" s="137">
        <v>2012</v>
      </c>
      <c r="C965" s="138" t="s">
        <v>428</v>
      </c>
      <c r="D965" s="139" t="s">
        <v>345</v>
      </c>
      <c r="E965" s="139" t="s">
        <v>325</v>
      </c>
      <c r="F965" s="140">
        <v>41049</v>
      </c>
      <c r="G965" s="141" t="s">
        <v>1369</v>
      </c>
      <c r="H965" s="136">
        <v>3</v>
      </c>
      <c r="I965" s="139" t="s">
        <v>1370</v>
      </c>
      <c r="J965" s="142"/>
      <c r="K965" s="142"/>
      <c r="L965" s="142"/>
      <c r="M965" s="142"/>
    </row>
    <row r="966" spans="1:13" s="35" customFormat="1" ht="12.75" outlineLevel="1">
      <c r="A966" s="136"/>
      <c r="B966" s="137"/>
      <c r="C966" s="138"/>
      <c r="D966" s="139" t="s">
        <v>346</v>
      </c>
      <c r="E966" s="139"/>
      <c r="F966" s="140"/>
      <c r="G966" s="141"/>
      <c r="H966" s="136">
        <f>SUBTOTAL(9,H961:H965)</f>
        <v>23</v>
      </c>
      <c r="I966" s="139"/>
      <c r="J966" s="142"/>
      <c r="K966" s="142"/>
      <c r="L966" s="142"/>
      <c r="M966" s="142"/>
    </row>
    <row r="967" spans="1:13" s="49" customFormat="1" ht="12.75" outlineLevel="2">
      <c r="A967" s="30">
        <v>3</v>
      </c>
      <c r="B967" s="31">
        <v>2010</v>
      </c>
      <c r="C967" s="32" t="s">
        <v>363</v>
      </c>
      <c r="D967" s="32" t="s">
        <v>417</v>
      </c>
      <c r="E967" s="33" t="s">
        <v>422</v>
      </c>
      <c r="F967" s="33">
        <v>40244</v>
      </c>
      <c r="G967" s="32" t="s">
        <v>64</v>
      </c>
      <c r="H967" s="30">
        <v>3</v>
      </c>
      <c r="I967" s="32" t="s">
        <v>495</v>
      </c>
      <c r="J967" s="35"/>
      <c r="K967" s="35"/>
      <c r="L967" s="35"/>
      <c r="M967" s="35"/>
    </row>
    <row r="968" spans="1:9" s="35" customFormat="1" ht="12.75" outlineLevel="2">
      <c r="A968" s="30">
        <v>3</v>
      </c>
      <c r="B968" s="31">
        <v>2010</v>
      </c>
      <c r="C968" s="32" t="s">
        <v>363</v>
      </c>
      <c r="D968" s="32" t="s">
        <v>417</v>
      </c>
      <c r="E968" s="33" t="s">
        <v>440</v>
      </c>
      <c r="F968" s="33">
        <v>40264</v>
      </c>
      <c r="G968" s="32" t="s">
        <v>543</v>
      </c>
      <c r="H968" s="30">
        <v>5</v>
      </c>
      <c r="I968" s="32" t="s">
        <v>364</v>
      </c>
    </row>
    <row r="969" spans="1:13" s="35" customFormat="1" ht="12.75" outlineLevel="2">
      <c r="A969" s="30">
        <v>3</v>
      </c>
      <c r="B969" s="31">
        <v>2010</v>
      </c>
      <c r="C969" s="32" t="s">
        <v>363</v>
      </c>
      <c r="D969" s="32" t="s">
        <v>417</v>
      </c>
      <c r="E969" s="33" t="s">
        <v>366</v>
      </c>
      <c r="F969" s="33">
        <v>40321</v>
      </c>
      <c r="G969" s="32"/>
      <c r="H969" s="30">
        <v>7</v>
      </c>
      <c r="I969" s="35" t="s">
        <v>272</v>
      </c>
      <c r="J969" s="160"/>
      <c r="K969" s="160"/>
      <c r="L969" s="160"/>
      <c r="M969" s="160"/>
    </row>
    <row r="970" spans="1:13" s="142" customFormat="1" ht="12.75" outlineLevel="2">
      <c r="A970" s="30">
        <v>3</v>
      </c>
      <c r="B970" s="31">
        <v>2010</v>
      </c>
      <c r="C970" s="32" t="s">
        <v>363</v>
      </c>
      <c r="D970" s="32" t="s">
        <v>417</v>
      </c>
      <c r="E970" s="33" t="s">
        <v>366</v>
      </c>
      <c r="F970" s="33">
        <v>40321</v>
      </c>
      <c r="G970" s="32" t="s">
        <v>599</v>
      </c>
      <c r="H970" s="30">
        <v>10</v>
      </c>
      <c r="I970" s="35" t="s">
        <v>276</v>
      </c>
      <c r="J970" s="35"/>
      <c r="K970" s="35"/>
      <c r="L970" s="35"/>
      <c r="M970" s="35"/>
    </row>
    <row r="971" spans="1:9" s="35" customFormat="1" ht="12.75" outlineLevel="2">
      <c r="A971" s="30">
        <v>3</v>
      </c>
      <c r="B971" s="31">
        <v>2010</v>
      </c>
      <c r="C971" s="32" t="s">
        <v>363</v>
      </c>
      <c r="D971" s="32" t="s">
        <v>417</v>
      </c>
      <c r="E971" s="33" t="s">
        <v>1382</v>
      </c>
      <c r="F971" s="33">
        <v>40328</v>
      </c>
      <c r="G971" s="32" t="s">
        <v>599</v>
      </c>
      <c r="H971" s="30">
        <v>15</v>
      </c>
      <c r="I971" s="35" t="s">
        <v>1433</v>
      </c>
    </row>
    <row r="972" spans="1:9" s="35" customFormat="1" ht="12.75" outlineLevel="2">
      <c r="A972" s="30">
        <v>7</v>
      </c>
      <c r="B972" s="31">
        <v>2010</v>
      </c>
      <c r="C972" s="32" t="s">
        <v>363</v>
      </c>
      <c r="D972" s="32" t="s">
        <v>417</v>
      </c>
      <c r="E972" s="33" t="s">
        <v>378</v>
      </c>
      <c r="F972" s="33">
        <v>40355</v>
      </c>
      <c r="G972" s="32" t="s">
        <v>605</v>
      </c>
      <c r="H972" s="30">
        <v>5</v>
      </c>
      <c r="I972" s="32" t="s">
        <v>405</v>
      </c>
    </row>
    <row r="973" spans="1:13" s="160" customFormat="1" ht="12.75" outlineLevel="2">
      <c r="A973" s="30">
        <v>7</v>
      </c>
      <c r="B973" s="31">
        <v>2010</v>
      </c>
      <c r="C973" s="32" t="s">
        <v>363</v>
      </c>
      <c r="D973" s="32" t="s">
        <v>417</v>
      </c>
      <c r="E973" s="33" t="s">
        <v>400</v>
      </c>
      <c r="F973" s="33">
        <v>40369</v>
      </c>
      <c r="G973" s="32" t="s">
        <v>602</v>
      </c>
      <c r="H973" s="30">
        <v>5</v>
      </c>
      <c r="I973" s="32" t="s">
        <v>364</v>
      </c>
      <c r="J973" s="35"/>
      <c r="K973" s="49"/>
      <c r="L973" s="49"/>
      <c r="M973" s="49"/>
    </row>
    <row r="974" spans="1:9" s="35" customFormat="1" ht="12.75" outlineLevel="2">
      <c r="A974" s="50">
        <v>11</v>
      </c>
      <c r="B974" s="51">
        <v>2010</v>
      </c>
      <c r="C974" s="148" t="s">
        <v>363</v>
      </c>
      <c r="D974" s="52" t="s">
        <v>417</v>
      </c>
      <c r="E974" s="52" t="s">
        <v>416</v>
      </c>
      <c r="F974" s="75">
        <v>40503</v>
      </c>
      <c r="G974" s="149" t="s">
        <v>691</v>
      </c>
      <c r="H974" s="50">
        <v>3</v>
      </c>
      <c r="I974" s="52" t="s">
        <v>398</v>
      </c>
    </row>
    <row r="975" spans="1:9" s="35" customFormat="1" ht="12.75" outlineLevel="2">
      <c r="A975" s="50">
        <v>11</v>
      </c>
      <c r="B975" s="51">
        <v>2010</v>
      </c>
      <c r="C975" s="148" t="s">
        <v>363</v>
      </c>
      <c r="D975" s="52" t="s">
        <v>417</v>
      </c>
      <c r="E975" s="52" t="s">
        <v>416</v>
      </c>
      <c r="F975" s="75">
        <v>40503</v>
      </c>
      <c r="G975" s="149" t="s">
        <v>692</v>
      </c>
      <c r="H975" s="50">
        <v>7</v>
      </c>
      <c r="I975" s="52" t="s">
        <v>372</v>
      </c>
    </row>
    <row r="976" spans="1:9" s="35" customFormat="1" ht="12.75" outlineLevel="2">
      <c r="A976" s="50">
        <v>11</v>
      </c>
      <c r="B976" s="51">
        <v>2010</v>
      </c>
      <c r="C976" s="148" t="s">
        <v>363</v>
      </c>
      <c r="D976" s="52" t="s">
        <v>417</v>
      </c>
      <c r="E976" s="52" t="s">
        <v>416</v>
      </c>
      <c r="F976" s="75">
        <v>40503</v>
      </c>
      <c r="G976" s="149" t="s">
        <v>693</v>
      </c>
      <c r="H976" s="50">
        <v>3</v>
      </c>
      <c r="I976" s="52" t="s">
        <v>146</v>
      </c>
    </row>
    <row r="977" spans="1:13" s="49" customFormat="1" ht="12.75" outlineLevel="2">
      <c r="A977" s="50">
        <v>11</v>
      </c>
      <c r="B977" s="51">
        <v>2010</v>
      </c>
      <c r="C977" s="148" t="s">
        <v>363</v>
      </c>
      <c r="D977" s="52" t="s">
        <v>417</v>
      </c>
      <c r="E977" s="52" t="s">
        <v>416</v>
      </c>
      <c r="F977" s="75">
        <v>40503</v>
      </c>
      <c r="G977" s="149" t="s">
        <v>694</v>
      </c>
      <c r="H977" s="50">
        <v>7</v>
      </c>
      <c r="I977" s="52" t="s">
        <v>102</v>
      </c>
      <c r="J977" s="35"/>
      <c r="K977" s="35"/>
      <c r="L977" s="35"/>
      <c r="M977" s="35"/>
    </row>
    <row r="978" spans="1:9" s="35" customFormat="1" ht="12.75" outlineLevel="2">
      <c r="A978" s="48">
        <v>5</v>
      </c>
      <c r="B978" s="47">
        <v>2011</v>
      </c>
      <c r="C978" s="54" t="s">
        <v>363</v>
      </c>
      <c r="D978" s="56" t="s">
        <v>417</v>
      </c>
      <c r="E978" s="54" t="s">
        <v>325</v>
      </c>
      <c r="F978" s="56">
        <v>40685</v>
      </c>
      <c r="G978" s="54" t="s">
        <v>844</v>
      </c>
      <c r="H978" s="46">
        <v>3</v>
      </c>
      <c r="I978" s="49" t="s">
        <v>274</v>
      </c>
    </row>
    <row r="979" spans="1:9" s="35" customFormat="1" ht="12.75" outlineLevel="2">
      <c r="A979" s="48">
        <v>5</v>
      </c>
      <c r="B979" s="47">
        <v>2011</v>
      </c>
      <c r="C979" s="54" t="s">
        <v>363</v>
      </c>
      <c r="D979" s="56" t="s">
        <v>417</v>
      </c>
      <c r="E979" s="54" t="s">
        <v>325</v>
      </c>
      <c r="F979" s="56">
        <v>40685</v>
      </c>
      <c r="G979" s="54" t="s">
        <v>845</v>
      </c>
      <c r="H979" s="46">
        <v>3</v>
      </c>
      <c r="I979" s="49" t="s">
        <v>578</v>
      </c>
    </row>
    <row r="980" spans="1:9" s="35" customFormat="1" ht="12.75" outlineLevel="2">
      <c r="A980" s="48">
        <v>5</v>
      </c>
      <c r="B980" s="47">
        <v>2011</v>
      </c>
      <c r="C980" s="54" t="s">
        <v>363</v>
      </c>
      <c r="D980" s="56" t="s">
        <v>417</v>
      </c>
      <c r="E980" s="54" t="s">
        <v>1380</v>
      </c>
      <c r="F980" s="56">
        <v>40691</v>
      </c>
      <c r="G980" s="54" t="s">
        <v>844</v>
      </c>
      <c r="H980" s="46">
        <v>10</v>
      </c>
      <c r="I980" s="49" t="s">
        <v>1434</v>
      </c>
    </row>
    <row r="981" spans="1:9" s="35" customFormat="1" ht="12.75" outlineLevel="2">
      <c r="A981" s="46">
        <v>10</v>
      </c>
      <c r="B981" s="53">
        <v>2011</v>
      </c>
      <c r="C981" s="54" t="s">
        <v>363</v>
      </c>
      <c r="D981" s="54" t="s">
        <v>417</v>
      </c>
      <c r="E981" s="56" t="s">
        <v>416</v>
      </c>
      <c r="F981" s="56">
        <v>40839</v>
      </c>
      <c r="G981" s="54" t="s">
        <v>947</v>
      </c>
      <c r="H981" s="46">
        <v>10</v>
      </c>
      <c r="I981" s="49" t="s">
        <v>475</v>
      </c>
    </row>
    <row r="982" spans="1:13" s="52" customFormat="1" ht="12.75" outlineLevel="2">
      <c r="A982" s="101">
        <v>3</v>
      </c>
      <c r="B982" s="131">
        <v>2012</v>
      </c>
      <c r="C982" s="132" t="s">
        <v>363</v>
      </c>
      <c r="D982" s="132" t="s">
        <v>417</v>
      </c>
      <c r="E982" s="133" t="s">
        <v>422</v>
      </c>
      <c r="F982" s="133">
        <v>40972</v>
      </c>
      <c r="G982" s="132" t="s">
        <v>844</v>
      </c>
      <c r="H982" s="101">
        <v>10</v>
      </c>
      <c r="I982" s="134" t="s">
        <v>426</v>
      </c>
      <c r="J982" s="35"/>
      <c r="K982" s="35"/>
      <c r="L982" s="35"/>
      <c r="M982" s="35"/>
    </row>
    <row r="983" spans="1:9" s="35" customFormat="1" ht="12.75" outlineLevel="2">
      <c r="A983" s="101">
        <v>3</v>
      </c>
      <c r="B983" s="131">
        <v>2012</v>
      </c>
      <c r="C983" s="132" t="s">
        <v>363</v>
      </c>
      <c r="D983" s="132" t="s">
        <v>417</v>
      </c>
      <c r="E983" s="133" t="s">
        <v>422</v>
      </c>
      <c r="F983" s="133">
        <v>40972</v>
      </c>
      <c r="G983" s="132" t="s">
        <v>1065</v>
      </c>
      <c r="H983" s="101">
        <v>3</v>
      </c>
      <c r="I983" s="134" t="s">
        <v>185</v>
      </c>
    </row>
    <row r="984" spans="1:9" s="35" customFormat="1" ht="12.75" outlineLevel="2">
      <c r="A984" s="101">
        <v>3</v>
      </c>
      <c r="B984" s="131">
        <v>2012</v>
      </c>
      <c r="C984" s="132" t="s">
        <v>363</v>
      </c>
      <c r="D984" s="132" t="s">
        <v>417</v>
      </c>
      <c r="E984" s="133" t="s">
        <v>422</v>
      </c>
      <c r="F984" s="133">
        <v>40972</v>
      </c>
      <c r="G984" s="132" t="s">
        <v>1066</v>
      </c>
      <c r="H984" s="101">
        <v>7</v>
      </c>
      <c r="I984" s="134" t="s">
        <v>502</v>
      </c>
    </row>
    <row r="985" spans="1:10" s="35" customFormat="1" ht="12.75" outlineLevel="2">
      <c r="A985" s="101">
        <v>3</v>
      </c>
      <c r="B985" s="131">
        <v>2012</v>
      </c>
      <c r="C985" s="132" t="s">
        <v>363</v>
      </c>
      <c r="D985" s="132" t="s">
        <v>417</v>
      </c>
      <c r="E985" s="133" t="s">
        <v>422</v>
      </c>
      <c r="F985" s="133">
        <v>40972</v>
      </c>
      <c r="G985" s="132" t="s">
        <v>1067</v>
      </c>
      <c r="H985" s="101">
        <v>3</v>
      </c>
      <c r="I985" s="134" t="s">
        <v>496</v>
      </c>
      <c r="J985" s="134"/>
    </row>
    <row r="986" spans="1:10" s="35" customFormat="1" ht="12.75" outlineLevel="2">
      <c r="A986" s="101">
        <v>3</v>
      </c>
      <c r="B986" s="131">
        <v>2012</v>
      </c>
      <c r="C986" s="163" t="s">
        <v>363</v>
      </c>
      <c r="D986" s="132" t="s">
        <v>417</v>
      </c>
      <c r="E986" s="133" t="s">
        <v>422</v>
      </c>
      <c r="F986" s="133">
        <v>40972</v>
      </c>
      <c r="G986" s="132" t="s">
        <v>1068</v>
      </c>
      <c r="H986" s="101">
        <v>3</v>
      </c>
      <c r="I986" s="134" t="s">
        <v>495</v>
      </c>
      <c r="J986" s="134"/>
    </row>
    <row r="987" spans="1:13" s="35" customFormat="1" ht="12.75" outlineLevel="2">
      <c r="A987" s="136">
        <v>5</v>
      </c>
      <c r="B987" s="137">
        <v>2012</v>
      </c>
      <c r="C987" s="138" t="s">
        <v>363</v>
      </c>
      <c r="D987" s="139" t="s">
        <v>417</v>
      </c>
      <c r="E987" s="139" t="s">
        <v>325</v>
      </c>
      <c r="F987" s="140">
        <v>41049</v>
      </c>
      <c r="G987" s="141" t="s">
        <v>1371</v>
      </c>
      <c r="H987" s="136">
        <v>7</v>
      </c>
      <c r="I987" s="139" t="s">
        <v>273</v>
      </c>
      <c r="J987" s="142"/>
      <c r="K987" s="142"/>
      <c r="L987" s="142"/>
      <c r="M987" s="142"/>
    </row>
    <row r="988" spans="1:13" s="35" customFormat="1" ht="12.75" outlineLevel="2">
      <c r="A988" s="136">
        <v>5</v>
      </c>
      <c r="B988" s="137">
        <v>2012</v>
      </c>
      <c r="C988" s="138" t="s">
        <v>363</v>
      </c>
      <c r="D988" s="139" t="s">
        <v>417</v>
      </c>
      <c r="E988" s="139" t="s">
        <v>325</v>
      </c>
      <c r="F988" s="140">
        <v>41049</v>
      </c>
      <c r="G988" s="141" t="s">
        <v>1372</v>
      </c>
      <c r="H988" s="136">
        <v>7</v>
      </c>
      <c r="I988" s="139" t="s">
        <v>275</v>
      </c>
      <c r="J988" s="142"/>
      <c r="K988" s="142"/>
      <c r="L988" s="142"/>
      <c r="M988" s="142"/>
    </row>
    <row r="989" spans="1:13" s="35" customFormat="1" ht="12.75" outlineLevel="2">
      <c r="A989" s="136">
        <v>5</v>
      </c>
      <c r="B989" s="137">
        <v>2012</v>
      </c>
      <c r="C989" s="138" t="s">
        <v>363</v>
      </c>
      <c r="D989" s="139" t="s">
        <v>417</v>
      </c>
      <c r="E989" s="139" t="s">
        <v>325</v>
      </c>
      <c r="F989" s="140">
        <v>41049</v>
      </c>
      <c r="G989" s="141" t="s">
        <v>1373</v>
      </c>
      <c r="H989" s="136">
        <v>7</v>
      </c>
      <c r="I989" s="139" t="s">
        <v>1374</v>
      </c>
      <c r="J989" s="142"/>
      <c r="K989" s="142"/>
      <c r="L989" s="142"/>
      <c r="M989" s="142"/>
    </row>
    <row r="990" spans="1:13" s="35" customFormat="1" ht="12.75" outlineLevel="2">
      <c r="A990" s="136">
        <v>6</v>
      </c>
      <c r="B990" s="137">
        <v>2012</v>
      </c>
      <c r="C990" s="138" t="s">
        <v>363</v>
      </c>
      <c r="D990" s="139" t="s">
        <v>417</v>
      </c>
      <c r="E990" s="139" t="s">
        <v>375</v>
      </c>
      <c r="F990" s="140">
        <v>41076</v>
      </c>
      <c r="G990" s="141" t="s">
        <v>1445</v>
      </c>
      <c r="H990" s="136">
        <v>10</v>
      </c>
      <c r="I990" s="139" t="s">
        <v>379</v>
      </c>
      <c r="J990" s="142"/>
      <c r="K990" s="142"/>
      <c r="L990" s="142"/>
      <c r="M990" s="142"/>
    </row>
    <row r="991" spans="1:9" s="142" customFormat="1" ht="12.75" outlineLevel="2">
      <c r="A991" s="136">
        <v>6</v>
      </c>
      <c r="B991" s="137">
        <v>2012</v>
      </c>
      <c r="C991" s="138" t="s">
        <v>363</v>
      </c>
      <c r="D991" s="139" t="s">
        <v>417</v>
      </c>
      <c r="E991" s="139" t="s">
        <v>375</v>
      </c>
      <c r="F991" s="140">
        <v>41076</v>
      </c>
      <c r="G991" s="141" t="s">
        <v>1068</v>
      </c>
      <c r="H991" s="136">
        <v>5</v>
      </c>
      <c r="I991" s="139" t="s">
        <v>396</v>
      </c>
    </row>
    <row r="992" spans="1:9" s="142" customFormat="1" ht="12.75" outlineLevel="2">
      <c r="A992" s="136">
        <v>7</v>
      </c>
      <c r="B992" s="137">
        <v>2012</v>
      </c>
      <c r="C992" s="138" t="s">
        <v>363</v>
      </c>
      <c r="D992" s="139" t="s">
        <v>417</v>
      </c>
      <c r="E992" s="139" t="s">
        <v>400</v>
      </c>
      <c r="F992" s="140">
        <v>41098</v>
      </c>
      <c r="G992" s="141" t="s">
        <v>1445</v>
      </c>
      <c r="H992" s="136">
        <v>5</v>
      </c>
      <c r="I992" s="139" t="s">
        <v>364</v>
      </c>
    </row>
    <row r="993" spans="1:9" s="142" customFormat="1" ht="12.75" outlineLevel="1">
      <c r="A993" s="136"/>
      <c r="B993" s="137"/>
      <c r="C993" s="138"/>
      <c r="D993" s="139" t="s">
        <v>418</v>
      </c>
      <c r="E993" s="139"/>
      <c r="F993" s="140"/>
      <c r="G993" s="141"/>
      <c r="H993" s="136">
        <f>SUBTOTAL(9,H967:H992)</f>
        <v>163</v>
      </c>
      <c r="I993" s="139"/>
    </row>
    <row r="994" spans="1:13" s="142" customFormat="1" ht="12.75" outlineLevel="2">
      <c r="A994" s="50">
        <v>11</v>
      </c>
      <c r="B994" s="51">
        <v>2010</v>
      </c>
      <c r="C994" s="148" t="s">
        <v>363</v>
      </c>
      <c r="D994" s="52" t="s">
        <v>484</v>
      </c>
      <c r="E994" s="52" t="s">
        <v>416</v>
      </c>
      <c r="F994" s="75">
        <v>40503</v>
      </c>
      <c r="G994" s="149" t="s">
        <v>695</v>
      </c>
      <c r="H994" s="50">
        <v>7</v>
      </c>
      <c r="I994" s="52" t="s">
        <v>448</v>
      </c>
      <c r="J994" s="35"/>
      <c r="K994" s="35"/>
      <c r="L994" s="35"/>
      <c r="M994" s="35"/>
    </row>
    <row r="995" spans="1:13" s="142" customFormat="1" ht="12.75" outlineLevel="2">
      <c r="A995" s="57">
        <v>2</v>
      </c>
      <c r="B995" s="58">
        <v>2011</v>
      </c>
      <c r="C995" s="150" t="s">
        <v>363</v>
      </c>
      <c r="D995" s="59" t="s">
        <v>484</v>
      </c>
      <c r="E995" s="59" t="s">
        <v>386</v>
      </c>
      <c r="F995" s="76">
        <v>40595</v>
      </c>
      <c r="G995" s="151" t="s">
        <v>150</v>
      </c>
      <c r="H995" s="57">
        <v>10</v>
      </c>
      <c r="I995" s="59" t="s">
        <v>396</v>
      </c>
      <c r="J995" s="35"/>
      <c r="K995" s="35"/>
      <c r="L995" s="35"/>
      <c r="M995" s="35"/>
    </row>
    <row r="996" spans="1:13" s="142" customFormat="1" ht="12.75" outlineLevel="2">
      <c r="A996" s="30">
        <v>3</v>
      </c>
      <c r="B996" s="31">
        <v>2010</v>
      </c>
      <c r="C996" s="32" t="s">
        <v>363</v>
      </c>
      <c r="D996" s="32" t="s">
        <v>80</v>
      </c>
      <c r="E996" s="33" t="s">
        <v>422</v>
      </c>
      <c r="F996" s="33">
        <v>40244</v>
      </c>
      <c r="G996" s="32" t="s">
        <v>313</v>
      </c>
      <c r="H996" s="30">
        <v>3</v>
      </c>
      <c r="I996" s="32" t="s">
        <v>173</v>
      </c>
      <c r="J996" s="35"/>
      <c r="K996" s="35"/>
      <c r="L996" s="35"/>
      <c r="M996" s="35"/>
    </row>
    <row r="997" spans="1:13" s="142" customFormat="1" ht="12.75" outlineLevel="2">
      <c r="A997" s="30">
        <v>3</v>
      </c>
      <c r="B997" s="31">
        <v>2010</v>
      </c>
      <c r="C997" s="32" t="s">
        <v>363</v>
      </c>
      <c r="D997" s="32" t="s">
        <v>80</v>
      </c>
      <c r="E997" s="33" t="s">
        <v>422</v>
      </c>
      <c r="F997" s="33">
        <v>40244</v>
      </c>
      <c r="G997" s="32" t="s">
        <v>339</v>
      </c>
      <c r="H997" s="30">
        <v>7</v>
      </c>
      <c r="I997" s="32" t="s">
        <v>65</v>
      </c>
      <c r="J997" s="35"/>
      <c r="K997" s="35"/>
      <c r="L997" s="35"/>
      <c r="M997" s="35"/>
    </row>
    <row r="998" spans="1:9" s="35" customFormat="1" ht="12.75" outlineLevel="2">
      <c r="A998" s="30">
        <v>3</v>
      </c>
      <c r="B998" s="31">
        <v>2010</v>
      </c>
      <c r="C998" s="32" t="s">
        <v>363</v>
      </c>
      <c r="D998" s="32" t="s">
        <v>80</v>
      </c>
      <c r="E998" s="33" t="s">
        <v>366</v>
      </c>
      <c r="F998" s="33">
        <v>40321</v>
      </c>
      <c r="G998" s="32" t="s">
        <v>135</v>
      </c>
      <c r="H998" s="30">
        <v>7</v>
      </c>
      <c r="I998" s="35" t="s">
        <v>340</v>
      </c>
    </row>
    <row r="999" spans="1:16" s="35" customFormat="1" ht="12.75" outlineLevel="2">
      <c r="A999" s="30">
        <v>7</v>
      </c>
      <c r="B999" s="31">
        <v>2010</v>
      </c>
      <c r="C999" s="32" t="s">
        <v>363</v>
      </c>
      <c r="D999" s="32" t="s">
        <v>80</v>
      </c>
      <c r="E999" s="33" t="s">
        <v>389</v>
      </c>
      <c r="F999" s="33">
        <v>40383</v>
      </c>
      <c r="G999" s="32" t="s">
        <v>608</v>
      </c>
      <c r="H999" s="30">
        <v>5</v>
      </c>
      <c r="I999" s="32" t="s">
        <v>364</v>
      </c>
      <c r="J999" s="30"/>
      <c r="P999" s="30"/>
    </row>
    <row r="1000" spans="1:16" s="35" customFormat="1" ht="12.75" outlineLevel="2">
      <c r="A1000" s="30">
        <v>7</v>
      </c>
      <c r="B1000" s="31">
        <v>2010</v>
      </c>
      <c r="C1000" s="32" t="s">
        <v>363</v>
      </c>
      <c r="D1000" s="32" t="s">
        <v>80</v>
      </c>
      <c r="E1000" s="33" t="s">
        <v>389</v>
      </c>
      <c r="F1000" s="33">
        <v>40383</v>
      </c>
      <c r="G1000" s="32" t="s">
        <v>313</v>
      </c>
      <c r="H1000" s="30">
        <v>10</v>
      </c>
      <c r="I1000" s="32" t="s">
        <v>405</v>
      </c>
      <c r="P1000" s="30"/>
    </row>
    <row r="1001" spans="1:16" s="35" customFormat="1" ht="12.75" outlineLevel="2">
      <c r="A1001" s="46">
        <v>10</v>
      </c>
      <c r="B1001" s="53">
        <v>2011</v>
      </c>
      <c r="C1001" s="54" t="s">
        <v>363</v>
      </c>
      <c r="D1001" s="54" t="s">
        <v>80</v>
      </c>
      <c r="E1001" s="56" t="s">
        <v>416</v>
      </c>
      <c r="F1001" s="56">
        <v>40839</v>
      </c>
      <c r="G1001" s="54" t="s">
        <v>948</v>
      </c>
      <c r="H1001" s="46">
        <v>7</v>
      </c>
      <c r="I1001" s="49" t="s">
        <v>432</v>
      </c>
      <c r="J1001" s="46"/>
      <c r="P1001" s="30"/>
    </row>
    <row r="1002" spans="1:16" s="35" customFormat="1" ht="12.75" outlineLevel="2">
      <c r="A1002" s="46">
        <v>10</v>
      </c>
      <c r="B1002" s="53">
        <v>2011</v>
      </c>
      <c r="C1002" s="54" t="s">
        <v>363</v>
      </c>
      <c r="D1002" s="54" t="s">
        <v>80</v>
      </c>
      <c r="E1002" s="56" t="s">
        <v>416</v>
      </c>
      <c r="F1002" s="56">
        <v>40839</v>
      </c>
      <c r="G1002" s="54" t="s">
        <v>949</v>
      </c>
      <c r="H1002" s="46">
        <v>3</v>
      </c>
      <c r="I1002" s="49" t="s">
        <v>95</v>
      </c>
      <c r="K1002" s="49"/>
      <c r="L1002" s="49"/>
      <c r="M1002" s="49"/>
      <c r="P1002" s="30"/>
    </row>
    <row r="1003" spans="1:16" s="35" customFormat="1" ht="12.75" outlineLevel="2">
      <c r="A1003" s="101">
        <v>3</v>
      </c>
      <c r="B1003" s="131">
        <v>2012</v>
      </c>
      <c r="C1003" s="132" t="s">
        <v>363</v>
      </c>
      <c r="D1003" s="132" t="s">
        <v>80</v>
      </c>
      <c r="E1003" s="133" t="s">
        <v>422</v>
      </c>
      <c r="F1003" s="133">
        <v>40972</v>
      </c>
      <c r="G1003" s="132" t="s">
        <v>1069</v>
      </c>
      <c r="H1003" s="101">
        <v>7</v>
      </c>
      <c r="I1003" s="134" t="s">
        <v>184</v>
      </c>
      <c r="J1003" s="134"/>
      <c r="P1003" s="30"/>
    </row>
    <row r="1004" spans="1:16" s="35" customFormat="1" ht="12.75" outlineLevel="2">
      <c r="A1004" s="101">
        <v>9</v>
      </c>
      <c r="B1004" s="131">
        <v>2012</v>
      </c>
      <c r="C1004" s="132" t="s">
        <v>363</v>
      </c>
      <c r="D1004" s="132" t="s">
        <v>80</v>
      </c>
      <c r="E1004" s="133" t="s">
        <v>612</v>
      </c>
      <c r="F1004" s="133">
        <v>41161</v>
      </c>
      <c r="G1004" s="132" t="s">
        <v>1464</v>
      </c>
      <c r="H1004" s="101">
        <v>5</v>
      </c>
      <c r="I1004" s="134" t="s">
        <v>459</v>
      </c>
      <c r="J1004" s="134"/>
      <c r="P1004" s="30"/>
    </row>
    <row r="1005" spans="1:16" s="35" customFormat="1" ht="12.75" outlineLevel="2">
      <c r="A1005" s="101">
        <v>10</v>
      </c>
      <c r="B1005" s="131">
        <v>2012</v>
      </c>
      <c r="C1005" s="132" t="s">
        <v>363</v>
      </c>
      <c r="D1005" s="132" t="s">
        <v>80</v>
      </c>
      <c r="E1005" s="133" t="s">
        <v>470</v>
      </c>
      <c r="F1005" s="133">
        <v>41182</v>
      </c>
      <c r="G1005" s="132" t="s">
        <v>1569</v>
      </c>
      <c r="H1005" s="101">
        <v>10</v>
      </c>
      <c r="I1005" s="134" t="s">
        <v>460</v>
      </c>
      <c r="J1005" s="134"/>
      <c r="P1005" s="30"/>
    </row>
    <row r="1006" spans="1:16" s="49" customFormat="1" ht="12.75" outlineLevel="2">
      <c r="A1006" s="101">
        <v>10</v>
      </c>
      <c r="B1006" s="131">
        <v>2012</v>
      </c>
      <c r="C1006" s="132" t="s">
        <v>363</v>
      </c>
      <c r="D1006" s="132" t="s">
        <v>80</v>
      </c>
      <c r="E1006" s="133" t="s">
        <v>416</v>
      </c>
      <c r="F1006" s="143">
        <v>41196</v>
      </c>
      <c r="G1006" s="132" t="s">
        <v>1570</v>
      </c>
      <c r="H1006" s="101">
        <v>10</v>
      </c>
      <c r="I1006" s="134" t="s">
        <v>454</v>
      </c>
      <c r="J1006" s="105"/>
      <c r="K1006" s="105"/>
      <c r="L1006" s="105"/>
      <c r="M1006" s="105"/>
      <c r="P1006" s="46"/>
    </row>
    <row r="1007" spans="1:16" s="35" customFormat="1" ht="12.75" outlineLevel="2">
      <c r="A1007" s="101">
        <v>10</v>
      </c>
      <c r="B1007" s="131">
        <v>2012</v>
      </c>
      <c r="C1007" s="132" t="s">
        <v>363</v>
      </c>
      <c r="D1007" s="132" t="s">
        <v>80</v>
      </c>
      <c r="E1007" s="133" t="s">
        <v>416</v>
      </c>
      <c r="F1007" s="143">
        <v>41196</v>
      </c>
      <c r="G1007" s="132" t="s">
        <v>1569</v>
      </c>
      <c r="H1007" s="101">
        <v>10</v>
      </c>
      <c r="I1007" s="134" t="s">
        <v>865</v>
      </c>
      <c r="J1007" s="105"/>
      <c r="K1007" s="105"/>
      <c r="L1007" s="105"/>
      <c r="M1007" s="105"/>
      <c r="P1007" s="30"/>
    </row>
    <row r="1008" spans="1:16" s="35" customFormat="1" ht="12.75" outlineLevel="1">
      <c r="A1008" s="101"/>
      <c r="B1008" s="131"/>
      <c r="C1008" s="132"/>
      <c r="D1008" s="132" t="s">
        <v>485</v>
      </c>
      <c r="E1008" s="133"/>
      <c r="F1008" s="143"/>
      <c r="G1008" s="132"/>
      <c r="H1008" s="101">
        <f>SUBTOTAL(9,H994:H1007)</f>
        <v>101</v>
      </c>
      <c r="I1008" s="134"/>
      <c r="J1008" s="105"/>
      <c r="K1008" s="105"/>
      <c r="L1008" s="105"/>
      <c r="M1008" s="105"/>
      <c r="P1008" s="30"/>
    </row>
    <row r="1009" spans="1:16" s="35" customFormat="1" ht="12.75" outlineLevel="2">
      <c r="A1009" s="22">
        <v>3</v>
      </c>
      <c r="B1009" s="204">
        <v>2010</v>
      </c>
      <c r="C1009" s="205" t="s">
        <v>363</v>
      </c>
      <c r="D1009" s="205" t="s">
        <v>420</v>
      </c>
      <c r="E1009" s="206" t="s">
        <v>422</v>
      </c>
      <c r="F1009" s="206">
        <v>40244</v>
      </c>
      <c r="G1009" s="205" t="s">
        <v>977</v>
      </c>
      <c r="H1009" s="22">
        <v>7</v>
      </c>
      <c r="I1009" s="205" t="s">
        <v>413</v>
      </c>
      <c r="J1009" s="29"/>
      <c r="K1009" s="29"/>
      <c r="L1009" s="28"/>
      <c r="M1009" s="28"/>
      <c r="P1009" s="30"/>
    </row>
    <row r="1010" spans="1:16" s="35" customFormat="1" ht="12.75" outlineLevel="2">
      <c r="A1010" s="22">
        <v>3</v>
      </c>
      <c r="B1010" s="204">
        <v>2010</v>
      </c>
      <c r="C1010" s="205" t="s">
        <v>363</v>
      </c>
      <c r="D1010" s="205" t="s">
        <v>420</v>
      </c>
      <c r="E1010" s="206" t="s">
        <v>422</v>
      </c>
      <c r="F1010" s="206">
        <v>40244</v>
      </c>
      <c r="G1010" s="205" t="s">
        <v>978</v>
      </c>
      <c r="H1010" s="22">
        <v>10</v>
      </c>
      <c r="I1010" s="205" t="s">
        <v>503</v>
      </c>
      <c r="J1010" s="29"/>
      <c r="K1010" s="29"/>
      <c r="L1010" s="28"/>
      <c r="M1010" s="28"/>
      <c r="P1010" s="30"/>
    </row>
    <row r="1011" spans="1:16" s="28" customFormat="1" ht="12.75" outlineLevel="2">
      <c r="A1011" s="22">
        <v>3</v>
      </c>
      <c r="B1011" s="204">
        <v>2010</v>
      </c>
      <c r="C1011" s="205" t="s">
        <v>363</v>
      </c>
      <c r="D1011" s="205" t="s">
        <v>420</v>
      </c>
      <c r="E1011" s="206" t="s">
        <v>422</v>
      </c>
      <c r="F1011" s="206">
        <v>40244</v>
      </c>
      <c r="G1011" s="205" t="s">
        <v>979</v>
      </c>
      <c r="H1011" s="22">
        <v>10</v>
      </c>
      <c r="I1011" s="205" t="s">
        <v>425</v>
      </c>
      <c r="J1011" s="29"/>
      <c r="K1011" s="27"/>
      <c r="P1011" s="39"/>
    </row>
    <row r="1012" spans="1:16" s="29" customFormat="1" ht="12.75" outlineLevel="2">
      <c r="A1012" s="21">
        <v>3</v>
      </c>
      <c r="B1012" s="207">
        <v>2010</v>
      </c>
      <c r="C1012" s="208" t="s">
        <v>363</v>
      </c>
      <c r="D1012" s="208" t="s">
        <v>420</v>
      </c>
      <c r="E1012" s="209" t="s">
        <v>366</v>
      </c>
      <c r="F1012" s="209">
        <v>40321</v>
      </c>
      <c r="G1012" s="208" t="s">
        <v>980</v>
      </c>
      <c r="H1012" s="21">
        <v>3</v>
      </c>
      <c r="I1012" s="20" t="s">
        <v>249</v>
      </c>
      <c r="K1012" s="27"/>
      <c r="L1012" s="28"/>
      <c r="M1012" s="28"/>
      <c r="P1012" s="25"/>
    </row>
    <row r="1013" spans="1:16" s="28" customFormat="1" ht="12.75" outlineLevel="2">
      <c r="A1013" s="21">
        <v>3</v>
      </c>
      <c r="B1013" s="207">
        <v>2010</v>
      </c>
      <c r="C1013" s="208" t="s">
        <v>363</v>
      </c>
      <c r="D1013" s="208" t="s">
        <v>420</v>
      </c>
      <c r="E1013" s="209" t="s">
        <v>366</v>
      </c>
      <c r="F1013" s="209">
        <v>40321</v>
      </c>
      <c r="G1013" s="208" t="s">
        <v>981</v>
      </c>
      <c r="H1013" s="21">
        <v>7</v>
      </c>
      <c r="I1013" s="20" t="s">
        <v>290</v>
      </c>
      <c r="J1013" s="29"/>
      <c r="K1013" s="27"/>
      <c r="L1013" s="29"/>
      <c r="M1013" s="29"/>
      <c r="P1013" s="39"/>
    </row>
    <row r="1014" spans="1:16" s="28" customFormat="1" ht="12.75" outlineLevel="2">
      <c r="A1014" s="21">
        <v>3</v>
      </c>
      <c r="B1014" s="207">
        <v>2010</v>
      </c>
      <c r="C1014" s="208" t="s">
        <v>363</v>
      </c>
      <c r="D1014" s="208" t="s">
        <v>420</v>
      </c>
      <c r="E1014" s="209" t="s">
        <v>366</v>
      </c>
      <c r="F1014" s="209">
        <v>40321</v>
      </c>
      <c r="G1014" s="208" t="s">
        <v>982</v>
      </c>
      <c r="H1014" s="21">
        <v>10</v>
      </c>
      <c r="I1014" s="20" t="s">
        <v>252</v>
      </c>
      <c r="J1014" s="29"/>
      <c r="K1014" s="27"/>
      <c r="L1014" s="29"/>
      <c r="M1014" s="29"/>
      <c r="P1014" s="39"/>
    </row>
    <row r="1015" spans="1:16" s="29" customFormat="1" ht="12.75" outlineLevel="2">
      <c r="A1015" s="21">
        <v>3</v>
      </c>
      <c r="B1015" s="207">
        <v>2010</v>
      </c>
      <c r="C1015" s="208" t="s">
        <v>363</v>
      </c>
      <c r="D1015" s="208" t="s">
        <v>420</v>
      </c>
      <c r="E1015" s="209" t="s">
        <v>366</v>
      </c>
      <c r="F1015" s="209">
        <v>40321</v>
      </c>
      <c r="G1015" s="208" t="s">
        <v>983</v>
      </c>
      <c r="H1015" s="21">
        <v>7</v>
      </c>
      <c r="I1015" s="20" t="s">
        <v>338</v>
      </c>
      <c r="J1015" s="18"/>
      <c r="K1015" s="17"/>
      <c r="L1015" s="28"/>
      <c r="M1015" s="28"/>
      <c r="P1015" s="25"/>
    </row>
    <row r="1016" spans="1:16" s="29" customFormat="1" ht="12.75" outlineLevel="2">
      <c r="A1016" s="21">
        <v>3</v>
      </c>
      <c r="B1016" s="207">
        <v>2010</v>
      </c>
      <c r="C1016" s="208" t="s">
        <v>363</v>
      </c>
      <c r="D1016" s="208" t="s">
        <v>420</v>
      </c>
      <c r="E1016" s="209" t="s">
        <v>1382</v>
      </c>
      <c r="F1016" s="209">
        <v>40328</v>
      </c>
      <c r="G1016" s="208" t="s">
        <v>982</v>
      </c>
      <c r="H1016" s="21">
        <v>15</v>
      </c>
      <c r="I1016" s="20" t="s">
        <v>1435</v>
      </c>
      <c r="J1016" s="17"/>
      <c r="P1016" s="25"/>
    </row>
    <row r="1017" spans="1:16" s="27" customFormat="1" ht="12.75" outlineLevel="2">
      <c r="A1017" s="21">
        <v>3</v>
      </c>
      <c r="B1017" s="207">
        <v>2010</v>
      </c>
      <c r="C1017" s="208" t="s">
        <v>363</v>
      </c>
      <c r="D1017" s="208" t="s">
        <v>420</v>
      </c>
      <c r="E1017" s="209" t="s">
        <v>1382</v>
      </c>
      <c r="F1017" s="209">
        <v>40328</v>
      </c>
      <c r="G1017" s="208" t="s">
        <v>983</v>
      </c>
      <c r="H1017" s="21">
        <v>5</v>
      </c>
      <c r="I1017" s="20" t="s">
        <v>1436</v>
      </c>
      <c r="J1017" s="29"/>
      <c r="K1017" s="17"/>
      <c r="P1017" s="41"/>
    </row>
    <row r="1018" spans="1:16" s="27" customFormat="1" ht="12.75" outlineLevel="2">
      <c r="A1018" s="46">
        <v>10</v>
      </c>
      <c r="B1018" s="53">
        <v>2011</v>
      </c>
      <c r="C1018" s="54" t="s">
        <v>363</v>
      </c>
      <c r="D1018" s="54" t="s">
        <v>420</v>
      </c>
      <c r="E1018" s="56" t="s">
        <v>416</v>
      </c>
      <c r="F1018" s="56">
        <v>40839</v>
      </c>
      <c r="G1018" s="54" t="s">
        <v>950</v>
      </c>
      <c r="H1018" s="46">
        <v>3</v>
      </c>
      <c r="I1018" s="49" t="s">
        <v>254</v>
      </c>
      <c r="J1018" s="35"/>
      <c r="K1018" s="35"/>
      <c r="L1018" s="35"/>
      <c r="M1018" s="35"/>
      <c r="P1018" s="41"/>
    </row>
    <row r="1019" spans="1:16" s="27" customFormat="1" ht="12.75" outlineLevel="1">
      <c r="A1019" s="46"/>
      <c r="B1019" s="53"/>
      <c r="C1019" s="54"/>
      <c r="D1019" s="54" t="s">
        <v>421</v>
      </c>
      <c r="E1019" s="56"/>
      <c r="F1019" s="56"/>
      <c r="G1019" s="54"/>
      <c r="H1019" s="46">
        <f>SUBTOTAL(9,H1009:H1018)</f>
        <v>77</v>
      </c>
      <c r="I1019" s="49"/>
      <c r="J1019" s="35"/>
      <c r="K1019" s="35"/>
      <c r="L1019" s="35"/>
      <c r="M1019" s="35"/>
      <c r="P1019" s="41"/>
    </row>
    <row r="1020" spans="1:16" s="27" customFormat="1" ht="12.75" outlineLevel="2">
      <c r="A1020" s="46">
        <v>10</v>
      </c>
      <c r="B1020" s="53">
        <v>2011</v>
      </c>
      <c r="C1020" s="54" t="s">
        <v>362</v>
      </c>
      <c r="D1020" s="54" t="s">
        <v>204</v>
      </c>
      <c r="E1020" s="56" t="s">
        <v>416</v>
      </c>
      <c r="F1020" s="56">
        <v>40839</v>
      </c>
      <c r="G1020" s="54" t="s">
        <v>951</v>
      </c>
      <c r="H1020" s="46">
        <v>7</v>
      </c>
      <c r="I1020" s="49" t="s">
        <v>101</v>
      </c>
      <c r="J1020" s="35"/>
      <c r="K1020" s="35"/>
      <c r="L1020" s="35"/>
      <c r="M1020" s="35"/>
      <c r="P1020" s="41"/>
    </row>
    <row r="1021" spans="1:16" s="35" customFormat="1" ht="12.75" outlineLevel="2">
      <c r="A1021" s="46">
        <v>10</v>
      </c>
      <c r="B1021" s="53">
        <v>2011</v>
      </c>
      <c r="C1021" s="54" t="s">
        <v>362</v>
      </c>
      <c r="D1021" s="54" t="s">
        <v>204</v>
      </c>
      <c r="E1021" s="56" t="s">
        <v>416</v>
      </c>
      <c r="F1021" s="56">
        <v>40839</v>
      </c>
      <c r="G1021" s="54" t="s">
        <v>952</v>
      </c>
      <c r="H1021" s="46">
        <v>3</v>
      </c>
      <c r="I1021" s="49" t="s">
        <v>398</v>
      </c>
      <c r="P1021" s="30"/>
    </row>
    <row r="1022" spans="1:16" s="35" customFormat="1" ht="12.75" outlineLevel="2">
      <c r="A1022" s="101">
        <v>10</v>
      </c>
      <c r="B1022" s="131">
        <v>2012</v>
      </c>
      <c r="C1022" s="132" t="s">
        <v>362</v>
      </c>
      <c r="D1022" s="132" t="s">
        <v>204</v>
      </c>
      <c r="E1022" s="133" t="s">
        <v>416</v>
      </c>
      <c r="F1022" s="143">
        <v>41196</v>
      </c>
      <c r="G1022" s="132" t="s">
        <v>1571</v>
      </c>
      <c r="H1022" s="101">
        <v>3</v>
      </c>
      <c r="I1022" s="134" t="s">
        <v>398</v>
      </c>
      <c r="J1022" s="105"/>
      <c r="K1022" s="105"/>
      <c r="L1022" s="105"/>
      <c r="M1022" s="105"/>
      <c r="P1022" s="30"/>
    </row>
    <row r="1023" spans="1:16" s="35" customFormat="1" ht="12.75" outlineLevel="1">
      <c r="A1023" s="101"/>
      <c r="B1023" s="131"/>
      <c r="C1023" s="132"/>
      <c r="D1023" s="132" t="s">
        <v>205</v>
      </c>
      <c r="E1023" s="133"/>
      <c r="F1023" s="143"/>
      <c r="G1023" s="132"/>
      <c r="H1023" s="101">
        <f>SUBTOTAL(9,H1020:H1022)</f>
        <v>13</v>
      </c>
      <c r="I1023" s="134"/>
      <c r="J1023" s="105"/>
      <c r="K1023" s="105"/>
      <c r="L1023" s="105"/>
      <c r="M1023" s="105"/>
      <c r="P1023" s="30"/>
    </row>
    <row r="1024" spans="1:16" s="35" customFormat="1" ht="12.75" outlineLevel="2">
      <c r="A1024" s="101">
        <v>10</v>
      </c>
      <c r="B1024" s="131">
        <v>2012</v>
      </c>
      <c r="C1024" s="132" t="s">
        <v>428</v>
      </c>
      <c r="D1024" s="132" t="s">
        <v>1572</v>
      </c>
      <c r="E1024" s="133" t="s">
        <v>416</v>
      </c>
      <c r="F1024" s="143">
        <v>41196</v>
      </c>
      <c r="G1024" s="132" t="s">
        <v>1573</v>
      </c>
      <c r="H1024" s="101">
        <v>7</v>
      </c>
      <c r="I1024" s="134" t="s">
        <v>432</v>
      </c>
      <c r="J1024" s="105"/>
      <c r="K1024" s="105"/>
      <c r="L1024" s="105"/>
      <c r="M1024" s="105"/>
      <c r="P1024" s="30"/>
    </row>
    <row r="1025" spans="1:16" s="35" customFormat="1" ht="12.75" outlineLevel="1">
      <c r="A1025" s="101"/>
      <c r="B1025" s="131"/>
      <c r="C1025" s="132"/>
      <c r="D1025" s="132" t="s">
        <v>1574</v>
      </c>
      <c r="E1025" s="133"/>
      <c r="F1025" s="143"/>
      <c r="G1025" s="132"/>
      <c r="H1025" s="101">
        <f>SUBTOTAL(9,H1024:H1024)</f>
        <v>7</v>
      </c>
      <c r="I1025" s="134"/>
      <c r="J1025" s="105"/>
      <c r="K1025" s="105"/>
      <c r="L1025" s="105"/>
      <c r="M1025" s="105"/>
      <c r="P1025" s="30"/>
    </row>
    <row r="1026" spans="1:16" s="35" customFormat="1" ht="12.75">
      <c r="A1026" s="101"/>
      <c r="B1026" s="131"/>
      <c r="C1026" s="132"/>
      <c r="D1026" s="132" t="s">
        <v>419</v>
      </c>
      <c r="E1026" s="133"/>
      <c r="F1026" s="143"/>
      <c r="G1026" s="132"/>
      <c r="H1026" s="101">
        <f>SUBTOTAL(9,H2:H1024)</f>
        <v>5890</v>
      </c>
      <c r="I1026" s="134"/>
      <c r="J1026" s="105"/>
      <c r="K1026" s="105"/>
      <c r="L1026" s="105"/>
      <c r="M1026" s="105"/>
      <c r="P1026" s="30"/>
    </row>
    <row r="1027" ht="12.75">
      <c r="G1027" s="14"/>
    </row>
    <row r="1028" ht="12.75">
      <c r="G1028" s="14"/>
    </row>
    <row r="1029" ht="12.75">
      <c r="G1029" s="14"/>
    </row>
    <row r="1030" ht="12.75">
      <c r="G1030" s="14"/>
    </row>
    <row r="1031" ht="12.75">
      <c r="G1031" s="14"/>
    </row>
    <row r="1032" ht="12.75">
      <c r="G1032" s="14"/>
    </row>
    <row r="1033" ht="12.75">
      <c r="G1033" s="14"/>
    </row>
    <row r="1034" ht="12.75">
      <c r="G1034" s="14"/>
    </row>
    <row r="1035" ht="12.75">
      <c r="G1035" s="14"/>
    </row>
    <row r="1036" ht="12.75">
      <c r="G1036" s="14"/>
    </row>
    <row r="1037" ht="12.75">
      <c r="G1037" s="14"/>
    </row>
    <row r="1038" ht="12.75">
      <c r="G1038" s="14"/>
    </row>
    <row r="1039" ht="12.75">
      <c r="G1039" s="14"/>
    </row>
    <row r="1040" ht="12.75">
      <c r="G1040" s="14"/>
    </row>
    <row r="1041" ht="12.75">
      <c r="G1041" s="14"/>
    </row>
    <row r="1042" ht="12.75">
      <c r="G1042" s="14"/>
    </row>
    <row r="1043" ht="12.75">
      <c r="G1043" s="14"/>
    </row>
    <row r="1044" ht="12.75">
      <c r="G1044" s="14"/>
    </row>
    <row r="1045" ht="12.75">
      <c r="G1045" s="14"/>
    </row>
    <row r="1046" ht="12.75">
      <c r="G1046" s="14"/>
    </row>
    <row r="1047" ht="12.75">
      <c r="G1047" s="14"/>
    </row>
    <row r="1048" ht="12.75">
      <c r="G1048" s="14"/>
    </row>
    <row r="1049" ht="12.75">
      <c r="G1049" s="14"/>
    </row>
    <row r="1050" ht="12.75">
      <c r="G1050" s="14"/>
    </row>
    <row r="1051" spans="2:7" ht="12.75">
      <c r="B1051" s="73"/>
      <c r="C1051" s="24">
        <v>5974</v>
      </c>
      <c r="D1051" s="17"/>
      <c r="E1051" s="14" t="s">
        <v>971</v>
      </c>
      <c r="G1051" s="14"/>
    </row>
    <row r="1052" spans="2:7" ht="12.75">
      <c r="B1052" s="73"/>
      <c r="C1052" s="24">
        <v>644</v>
      </c>
      <c r="D1052" s="17"/>
      <c r="E1052" s="14" t="s">
        <v>972</v>
      </c>
      <c r="G1052" s="14"/>
    </row>
    <row r="1053" spans="2:5" ht="12.75">
      <c r="B1053" s="73"/>
      <c r="C1053" s="24">
        <v>208</v>
      </c>
      <c r="D1053" s="17"/>
      <c r="E1053" s="14" t="s">
        <v>973</v>
      </c>
    </row>
    <row r="1054" spans="2:7" ht="12.75">
      <c r="B1054" s="73"/>
      <c r="C1054" s="24">
        <v>1587</v>
      </c>
      <c r="D1054" s="17"/>
      <c r="E1054" s="14" t="s">
        <v>1285</v>
      </c>
      <c r="G1054" s="14"/>
    </row>
    <row r="1055" spans="2:5" ht="12.75">
      <c r="B1055" s="73"/>
      <c r="C1055" s="24">
        <v>27</v>
      </c>
      <c r="D1055" s="17" t="s">
        <v>974</v>
      </c>
      <c r="E1055" s="14" t="s">
        <v>998</v>
      </c>
    </row>
    <row r="1056" spans="2:5" ht="12.75">
      <c r="B1056" s="73"/>
      <c r="C1056" s="24"/>
      <c r="E1056" s="14" t="s">
        <v>1269</v>
      </c>
    </row>
    <row r="1057" ht="12.75">
      <c r="B1057" s="15"/>
    </row>
    <row r="1058" spans="2:5" ht="12.75">
      <c r="B1058" s="73"/>
      <c r="C1058" s="24">
        <f>+C1051-C1052-C1053-C1054-C1055</f>
        <v>3508</v>
      </c>
      <c r="D1058" s="17"/>
      <c r="E1058" s="14" t="s">
        <v>975</v>
      </c>
    </row>
    <row r="1059" ht="12.75">
      <c r="C1059" s="210"/>
    </row>
    <row r="1060" spans="2:5" ht="12.75">
      <c r="B1060" s="73"/>
      <c r="C1060" s="24">
        <v>3508</v>
      </c>
      <c r="D1060" s="73"/>
      <c r="E1060" s="24" t="s">
        <v>976</v>
      </c>
    </row>
    <row r="1061" ht="12.75">
      <c r="B1061" s="15"/>
    </row>
    <row r="1062" spans="2:7" ht="12.75">
      <c r="B1062" s="15"/>
      <c r="C1062" s="14">
        <v>30</v>
      </c>
      <c r="E1062" s="14" t="s">
        <v>378</v>
      </c>
      <c r="G1062" s="211"/>
    </row>
    <row r="1063" spans="2:7" ht="12.75">
      <c r="B1063" s="15"/>
      <c r="C1063" s="14">
        <v>30</v>
      </c>
      <c r="E1063" s="14" t="s">
        <v>609</v>
      </c>
      <c r="G1063" s="211"/>
    </row>
    <row r="1064" spans="2:7" ht="12.75">
      <c r="B1064" s="15"/>
      <c r="C1064" s="14">
        <v>55</v>
      </c>
      <c r="E1064" s="14" t="s">
        <v>390</v>
      </c>
      <c r="G1064" s="211"/>
    </row>
    <row r="1065" spans="2:7" ht="12.75">
      <c r="B1065" s="15"/>
      <c r="C1065" s="14">
        <v>30</v>
      </c>
      <c r="E1065" s="14" t="s">
        <v>386</v>
      </c>
      <c r="G1065" s="211"/>
    </row>
    <row r="1066" spans="2:7" ht="12.75">
      <c r="B1066" s="15"/>
      <c r="C1066" s="14">
        <v>20</v>
      </c>
      <c r="E1066" s="14" t="s">
        <v>612</v>
      </c>
      <c r="G1066" s="211"/>
    </row>
    <row r="1067" spans="2:7" ht="12.75">
      <c r="B1067" s="15"/>
      <c r="C1067" s="14">
        <v>30</v>
      </c>
      <c r="E1067" s="14" t="s">
        <v>317</v>
      </c>
      <c r="G1067" s="211"/>
    </row>
    <row r="1068" spans="2:7" ht="12.75">
      <c r="B1068" s="15"/>
      <c r="C1068" s="14">
        <v>25</v>
      </c>
      <c r="E1068" s="14" t="s">
        <v>373</v>
      </c>
      <c r="G1068" s="211"/>
    </row>
    <row r="1069" spans="2:7" ht="12.75">
      <c r="B1069" s="15"/>
      <c r="C1069" s="14">
        <f>25*20+17</f>
        <v>517</v>
      </c>
      <c r="E1069" s="14" t="s">
        <v>422</v>
      </c>
      <c r="G1069" s="211"/>
    </row>
    <row r="1070" spans="2:5" ht="12.75">
      <c r="B1070" s="15"/>
      <c r="C1070" s="14">
        <f>26*20</f>
        <v>520</v>
      </c>
      <c r="E1070" s="14" t="s">
        <v>366</v>
      </c>
    </row>
    <row r="1071" spans="2:7" ht="12.75">
      <c r="B1071" s="15"/>
      <c r="C1071" s="14">
        <v>210</v>
      </c>
      <c r="E1071" s="14" t="s">
        <v>1437</v>
      </c>
      <c r="G1071" s="211"/>
    </row>
    <row r="1072" spans="2:7" ht="12.75">
      <c r="B1072" s="15"/>
      <c r="C1072" s="14">
        <v>35</v>
      </c>
      <c r="E1072" s="14" t="s">
        <v>397</v>
      </c>
      <c r="G1072" s="211"/>
    </row>
    <row r="1073" spans="2:7" ht="12.75">
      <c r="B1073" s="15"/>
      <c r="C1073" s="14">
        <v>35</v>
      </c>
      <c r="E1073" s="14" t="s">
        <v>440</v>
      </c>
      <c r="G1073" s="211"/>
    </row>
    <row r="1074" spans="2:7" ht="12.75">
      <c r="B1074" s="15"/>
      <c r="C1074" s="14">
        <v>35</v>
      </c>
      <c r="E1074" s="14" t="s">
        <v>114</v>
      </c>
      <c r="G1074" s="211"/>
    </row>
    <row r="1075" spans="2:7" ht="12.75">
      <c r="B1075" s="15"/>
      <c r="C1075" s="14">
        <v>30</v>
      </c>
      <c r="E1075" s="14" t="s">
        <v>375</v>
      </c>
      <c r="G1075" s="211"/>
    </row>
    <row r="1076" spans="2:7" ht="12.75">
      <c r="B1076" s="15"/>
      <c r="C1076" s="14">
        <v>30</v>
      </c>
      <c r="E1076" s="14" t="s">
        <v>394</v>
      </c>
      <c r="G1076" s="211"/>
    </row>
    <row r="1077" spans="2:7" ht="12.75">
      <c r="B1077" s="15"/>
      <c r="C1077" s="14">
        <v>15</v>
      </c>
      <c r="E1077" s="14" t="s">
        <v>399</v>
      </c>
      <c r="G1077" s="211"/>
    </row>
    <row r="1078" spans="2:7" ht="12.75">
      <c r="B1078" s="15"/>
      <c r="C1078" s="14">
        <v>35</v>
      </c>
      <c r="E1078" s="14" t="s">
        <v>400</v>
      </c>
      <c r="G1078" s="211"/>
    </row>
    <row r="1079" spans="2:7" ht="12.75">
      <c r="B1079" s="15"/>
      <c r="C1079" s="14">
        <v>40</v>
      </c>
      <c r="E1079" s="14" t="s">
        <v>433</v>
      </c>
      <c r="G1079" s="211"/>
    </row>
    <row r="1080" spans="2:7" ht="12.75">
      <c r="B1080" s="15"/>
      <c r="C1080" s="14">
        <v>20</v>
      </c>
      <c r="E1080" s="14" t="s">
        <v>110</v>
      </c>
      <c r="G1080" s="211"/>
    </row>
    <row r="1081" spans="2:7" ht="12.75">
      <c r="B1081" s="15"/>
      <c r="E1081" s="14" t="s">
        <v>111</v>
      </c>
      <c r="G1081" s="211"/>
    </row>
    <row r="1082" spans="2:7" ht="12.75">
      <c r="B1082" s="15"/>
      <c r="C1082" s="14">
        <v>50</v>
      </c>
      <c r="E1082" s="14" t="s">
        <v>112</v>
      </c>
      <c r="G1082" s="211"/>
    </row>
    <row r="1083" spans="2:7" ht="12.75">
      <c r="B1083" s="15"/>
      <c r="C1083" s="14">
        <f>25*20</f>
        <v>500</v>
      </c>
      <c r="E1083" s="14" t="s">
        <v>416</v>
      </c>
      <c r="G1083" s="211"/>
    </row>
    <row r="1084" spans="2:7" ht="12.75">
      <c r="B1084" s="15"/>
      <c r="C1084" s="14">
        <v>20</v>
      </c>
      <c r="E1084" s="14" t="s">
        <v>222</v>
      </c>
      <c r="G1084" s="211"/>
    </row>
    <row r="1085" spans="2:7" ht="12.75">
      <c r="B1085" s="15"/>
      <c r="C1085" s="14">
        <v>50</v>
      </c>
      <c r="E1085" s="14" t="s">
        <v>393</v>
      </c>
      <c r="G1085" s="211"/>
    </row>
    <row r="1086" spans="2:5" ht="12.75">
      <c r="B1086" s="15"/>
      <c r="C1086" s="14">
        <v>20</v>
      </c>
      <c r="E1086" s="14" t="s">
        <v>1602</v>
      </c>
    </row>
    <row r="1087" ht="12.75">
      <c r="B1087" s="15"/>
    </row>
    <row r="1088" spans="2:5" ht="12.75">
      <c r="B1088" s="212"/>
      <c r="C1088" s="213"/>
      <c r="E1088" s="24"/>
    </row>
    <row r="1089" spans="2:5" ht="12.75">
      <c r="B1089" s="15"/>
      <c r="D1089" s="17"/>
      <c r="E1089" s="17"/>
    </row>
    <row r="1090" spans="2:7" ht="12.75">
      <c r="B1090" s="15"/>
      <c r="D1090" s="17"/>
      <c r="E1090" s="17"/>
      <c r="F1090" s="15"/>
      <c r="G1090" s="14"/>
    </row>
    <row r="1091" spans="2:5" ht="12.75">
      <c r="B1091" s="212"/>
      <c r="C1091" s="213">
        <f>+SUM(C1060:C1090)</f>
        <v>5890</v>
      </c>
      <c r="D1091" s="17"/>
      <c r="E1091" s="17" t="s">
        <v>109</v>
      </c>
    </row>
    <row r="1092" spans="2:5" ht="12.75">
      <c r="B1092" s="15"/>
      <c r="D1092" s="17"/>
      <c r="E1092" s="17"/>
    </row>
    <row r="1093" spans="2:5" ht="12.75">
      <c r="B1093" s="15"/>
      <c r="D1093" s="12"/>
      <c r="E1093" s="17"/>
    </row>
    <row r="1094" spans="2:5" ht="12.75">
      <c r="B1094" s="15"/>
      <c r="D1094" s="12"/>
      <c r="E1094" s="17"/>
    </row>
    <row r="1095" spans="2:5" ht="12.75">
      <c r="B1095" s="15"/>
      <c r="D1095" s="12"/>
      <c r="E1095" s="17"/>
    </row>
    <row r="1096" spans="2:5" ht="12.75">
      <c r="B1096" s="15"/>
      <c r="D1096" s="12"/>
      <c r="E1096" s="17"/>
    </row>
    <row r="1097" spans="2:5" ht="12.75">
      <c r="B1097" s="15"/>
      <c r="D1097" s="12"/>
      <c r="E1097" s="17"/>
    </row>
    <row r="1098" spans="2:5" ht="12.75">
      <c r="B1098" s="15"/>
      <c r="D1098" s="12"/>
      <c r="E1098" s="17"/>
    </row>
    <row r="1099" spans="2:5" ht="12.75">
      <c r="B1099" s="15"/>
      <c r="D1099" s="12"/>
      <c r="E1099" s="17"/>
    </row>
    <row r="1103" ht="12.75">
      <c r="BG1103" s="15"/>
    </row>
    <row r="1104" ht="12.75">
      <c r="BG1104" s="15"/>
    </row>
    <row r="1130" ht="12.75">
      <c r="D1130" s="13"/>
    </row>
    <row r="1142" ht="12.75">
      <c r="P1142" s="17"/>
    </row>
    <row r="1143" ht="12.75">
      <c r="P1143" s="17"/>
    </row>
    <row r="1144" ht="12.75">
      <c r="P1144" s="17"/>
    </row>
    <row r="1145" ht="12.75">
      <c r="P1145" s="17"/>
    </row>
    <row r="1146" ht="12.75">
      <c r="P1146" s="17"/>
    </row>
    <row r="1147" ht="12.75">
      <c r="P1147" s="17"/>
    </row>
    <row r="1148" ht="12.75">
      <c r="P1148" s="17"/>
    </row>
    <row r="1149" ht="12.75">
      <c r="P1149" s="17"/>
    </row>
    <row r="1150" ht="12.75">
      <c r="P1150" s="17"/>
    </row>
    <row r="1151" ht="12.75">
      <c r="P1151" s="17"/>
    </row>
    <row r="1152" ht="12.75">
      <c r="P1152" s="17"/>
    </row>
    <row r="1153" ht="12.75">
      <c r="P1153" s="17"/>
    </row>
    <row r="1154" ht="12.75">
      <c r="P1154" s="17"/>
    </row>
    <row r="1155" ht="12.75">
      <c r="P1155" s="17"/>
    </row>
    <row r="1156" ht="12.75">
      <c r="P1156" s="17"/>
    </row>
    <row r="1157" ht="12.75">
      <c r="P1157" s="17"/>
    </row>
    <row r="1158" ht="12.75">
      <c r="P1158" s="17"/>
    </row>
    <row r="1159" ht="12.75">
      <c r="P1159" s="17"/>
    </row>
    <row r="1160" ht="12.75">
      <c r="P1160" s="17"/>
    </row>
    <row r="1161" ht="12.75">
      <c r="P1161" s="17"/>
    </row>
    <row r="1162" ht="12.75">
      <c r="P1162" s="17"/>
    </row>
    <row r="1163" ht="12.75">
      <c r="P1163" s="17"/>
    </row>
    <row r="1164" ht="12.75">
      <c r="P1164" s="17"/>
    </row>
    <row r="1165" ht="12.75">
      <c r="P1165" s="17"/>
    </row>
    <row r="1207" spans="5:7" ht="12.75">
      <c r="E1207" s="23"/>
      <c r="G1207" s="14"/>
    </row>
    <row r="1354" ht="12.75">
      <c r="J1354" s="14"/>
    </row>
    <row r="1355" ht="12.75">
      <c r="J1355" s="14"/>
    </row>
    <row r="1356" ht="12.75">
      <c r="J1356" s="14"/>
    </row>
    <row r="1357" ht="12.75">
      <c r="J1357" s="14"/>
    </row>
    <row r="1358" ht="12.75">
      <c r="J1358" s="14"/>
    </row>
    <row r="1359" ht="12.75">
      <c r="J1359" s="14"/>
    </row>
    <row r="1360" ht="12.75">
      <c r="J1360" s="14"/>
    </row>
    <row r="1361" ht="12.75">
      <c r="J1361" s="14"/>
    </row>
    <row r="1362" ht="12.75">
      <c r="J1362" s="14"/>
    </row>
    <row r="1363" ht="12.75">
      <c r="J1363" s="14"/>
    </row>
    <row r="1364" ht="12.75">
      <c r="J1364" s="14"/>
    </row>
    <row r="1365" ht="12.75">
      <c r="J1365" s="14"/>
    </row>
    <row r="1366" ht="12.75">
      <c r="J1366" s="14"/>
    </row>
    <row r="1367" ht="12.75">
      <c r="J1367" s="14"/>
    </row>
    <row r="1368" ht="12.75">
      <c r="J1368" s="14"/>
    </row>
    <row r="1369" ht="12.75">
      <c r="J1369" s="14"/>
    </row>
    <row r="1370" ht="12.75">
      <c r="J1370" s="14"/>
    </row>
    <row r="1371" ht="12.75">
      <c r="J1371" s="14"/>
    </row>
    <row r="1372" ht="12.75">
      <c r="J1372" s="14"/>
    </row>
    <row r="1373" ht="12.75">
      <c r="J1373" s="14"/>
    </row>
    <row r="1374" ht="12.75">
      <c r="J1374" s="14"/>
    </row>
    <row r="1375" ht="12.75">
      <c r="J1375" s="14"/>
    </row>
    <row r="1376" ht="12.75">
      <c r="J1376" s="14"/>
    </row>
    <row r="1377" ht="12.75">
      <c r="J1377" s="14"/>
    </row>
    <row r="1378" ht="12.75">
      <c r="J1378" s="14"/>
    </row>
    <row r="1379" ht="12.75">
      <c r="J1379" s="14"/>
    </row>
    <row r="1380" ht="12.75">
      <c r="J1380" s="14"/>
    </row>
    <row r="1381" ht="12.75">
      <c r="J1381" s="14"/>
    </row>
    <row r="1382" ht="12.75">
      <c r="J1382" s="14"/>
    </row>
    <row r="1383" ht="12.75">
      <c r="J1383" s="14"/>
    </row>
    <row r="1384" ht="12.75">
      <c r="J1384" s="14"/>
    </row>
    <row r="1385" ht="12.75">
      <c r="J1385" s="14"/>
    </row>
    <row r="1386" ht="12.75">
      <c r="J1386" s="14"/>
    </row>
    <row r="1387" ht="12.75">
      <c r="J1387" s="14"/>
    </row>
    <row r="1388" ht="12.75">
      <c r="J1388" s="14"/>
    </row>
    <row r="1389" ht="12.75">
      <c r="J1389" s="14"/>
    </row>
    <row r="1390" ht="12.75">
      <c r="J1390" s="14"/>
    </row>
    <row r="1391" ht="12.75">
      <c r="J1391" s="14"/>
    </row>
    <row r="1392" ht="12.75">
      <c r="J1392" s="14"/>
    </row>
    <row r="1393" ht="12.75">
      <c r="J1393" s="14"/>
    </row>
    <row r="1394" ht="12.75">
      <c r="J1394" s="14"/>
    </row>
    <row r="1395" ht="12.75">
      <c r="J1395" s="14"/>
    </row>
    <row r="1396" ht="12.75">
      <c r="J1396" s="14"/>
    </row>
    <row r="1397" ht="12.75">
      <c r="J1397" s="14"/>
    </row>
    <row r="1398" ht="12.75">
      <c r="J1398" s="14"/>
    </row>
    <row r="1399" ht="12.75">
      <c r="J1399" s="14"/>
    </row>
    <row r="1400" ht="12.75">
      <c r="J1400" s="14"/>
    </row>
    <row r="1401" ht="12.75">
      <c r="J1401" s="14"/>
    </row>
    <row r="1402" ht="12.75">
      <c r="J1402" s="14"/>
    </row>
    <row r="1403" ht="12.75">
      <c r="J1403" s="14"/>
    </row>
    <row r="1404" ht="12.75">
      <c r="J1404" s="14"/>
    </row>
    <row r="1405" ht="12.75">
      <c r="J1405" s="14"/>
    </row>
    <row r="1406" ht="12.75">
      <c r="J1406" s="14"/>
    </row>
    <row r="1407" ht="12.75">
      <c r="J1407" s="14"/>
    </row>
    <row r="1408" ht="12.75">
      <c r="J1408" s="14"/>
    </row>
    <row r="1409" ht="12.75">
      <c r="J1409" s="14"/>
    </row>
    <row r="1410" ht="12.75">
      <c r="J1410" s="14"/>
    </row>
    <row r="1411" ht="12.75">
      <c r="J1411" s="14"/>
    </row>
    <row r="1412" ht="12.75">
      <c r="J1412" s="14"/>
    </row>
    <row r="1413" ht="12.75">
      <c r="J1413" s="14"/>
    </row>
    <row r="1414" ht="12.75">
      <c r="J1414" s="14"/>
    </row>
    <row r="1415" ht="12.75">
      <c r="J1415" s="14"/>
    </row>
    <row r="1416" ht="12.75">
      <c r="J1416" s="14"/>
    </row>
    <row r="1417" ht="12.75">
      <c r="J1417" s="14"/>
    </row>
    <row r="1418" ht="12.75">
      <c r="J1418" s="14"/>
    </row>
    <row r="1419" ht="12.75">
      <c r="J1419" s="1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Skivington</dc:creator>
  <cp:keywords/>
  <dc:description/>
  <cp:lastModifiedBy>Peter Thurn</cp:lastModifiedBy>
  <dcterms:created xsi:type="dcterms:W3CDTF">2003-02-03T01:08:19Z</dcterms:created>
  <dcterms:modified xsi:type="dcterms:W3CDTF">2015-02-26T08:21:12Z</dcterms:modified>
  <cp:category/>
  <cp:version/>
  <cp:contentType/>
  <cp:contentStatus/>
</cp:coreProperties>
</file>